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filterPrivacy="1" defaultThemeVersion="124226"/>
  <bookViews>
    <workbookView xWindow="0" yWindow="0" windowWidth="24000" windowHeight="9075" activeTab="1"/>
  </bookViews>
  <sheets>
    <sheet name="двор.терр." sheetId="10" r:id="rId1"/>
    <sheet name="Метал.р-н дворы" sheetId="12" r:id="rId2"/>
    <sheet name="обществ.терр." sheetId="11" r:id="rId3"/>
  </sheets>
  <definedNames>
    <definedName name="OLE_LINK1" localSheetId="0">двор.терр.!$F$33</definedName>
    <definedName name="OLE_LINK1" localSheetId="1">'Метал.р-н дворы'!#REF!</definedName>
    <definedName name="OLE_LINK18" localSheetId="0">двор.терр.!$F$35</definedName>
    <definedName name="OLE_LINK18" localSheetId="1">'Метал.р-н дворы'!#REF!</definedName>
    <definedName name="OLE_LINK27" localSheetId="0">двор.терр.!$F$59</definedName>
    <definedName name="OLE_LINK27" localSheetId="1">'Метал.р-н дворы'!#REF!</definedName>
    <definedName name="OLE_LINK35" localSheetId="0">двор.терр.!$F$60</definedName>
    <definedName name="OLE_LINK35" localSheetId="1">'Метал.р-н дворы'!$F$53</definedName>
    <definedName name="OLE_LINK41" localSheetId="0">двор.терр.!$F$27</definedName>
    <definedName name="OLE_LINK41" localSheetId="1">'Метал.р-н дворы'!$F$25</definedName>
  </definedNames>
  <calcPr calcId="162913"/>
</workbook>
</file>

<file path=xl/calcChain.xml><?xml version="1.0" encoding="utf-8"?>
<calcChain xmlns="http://schemas.openxmlformats.org/spreadsheetml/2006/main">
  <c r="F34" i="12" l="1"/>
  <c r="J65" i="12" l="1"/>
  <c r="J47" i="12"/>
  <c r="F66" i="12"/>
  <c r="F39" i="12"/>
  <c r="F69" i="12" l="1"/>
  <c r="J64" i="12"/>
  <c r="J63" i="12"/>
  <c r="J62" i="12"/>
  <c r="J61" i="12"/>
  <c r="J60" i="12"/>
  <c r="J59" i="12"/>
  <c r="J58" i="12"/>
  <c r="J57" i="12"/>
  <c r="J56" i="12"/>
  <c r="J55" i="12"/>
  <c r="F95" i="12" l="1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J53" i="12" l="1"/>
  <c r="J52" i="12"/>
  <c r="J51" i="12"/>
  <c r="J50" i="12"/>
  <c r="J49" i="12"/>
  <c r="G20" i="10"/>
  <c r="G14" i="10"/>
  <c r="G13" i="10"/>
  <c r="G26" i="10"/>
  <c r="G23" i="10"/>
  <c r="G22" i="10"/>
  <c r="G16" i="10"/>
  <c r="G15" i="10"/>
  <c r="H15" i="10" s="1"/>
  <c r="G17" i="10"/>
  <c r="G18" i="10"/>
  <c r="E69" i="10"/>
  <c r="H27" i="10" l="1"/>
  <c r="J66" i="12"/>
  <c r="F69" i="10"/>
  <c r="J50" i="10" l="1"/>
  <c r="F66" i="10"/>
  <c r="J41" i="10"/>
  <c r="J44" i="10"/>
  <c r="J45" i="10"/>
  <c r="J46" i="10"/>
  <c r="J47" i="10"/>
  <c r="J48" i="10"/>
  <c r="J49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43" i="10"/>
  <c r="J42" i="10"/>
  <c r="F38" i="10"/>
</calcChain>
</file>

<file path=xl/comments1.xml><?xml version="1.0" encoding="utf-8"?>
<comments xmlns="http://schemas.openxmlformats.org/spreadsheetml/2006/main">
  <authors>
    <author>Автор</author>
  </authors>
  <commentList>
    <comment ref="D4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4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<sst xmlns="http://schemas.openxmlformats.org/spreadsheetml/2006/main" count="1053" uniqueCount="185">
  <si>
    <t>№ п/п</t>
  </si>
  <si>
    <t>1.</t>
  </si>
  <si>
    <t>2.</t>
  </si>
  <si>
    <t>3.</t>
  </si>
  <si>
    <t>ВСЕГО</t>
  </si>
  <si>
    <t>Управляющая организация, ТСЖ, ЖСК</t>
  </si>
  <si>
    <t>Район</t>
  </si>
  <si>
    <t>Адрес</t>
  </si>
  <si>
    <t>Виды работ</t>
  </si>
  <si>
    <t>Размер расходов, руб.</t>
  </si>
  <si>
    <t>в том числе за счет средств:</t>
  </si>
  <si>
    <t>иные, в т.ч. средства собственников</t>
  </si>
  <si>
    <t>Сумма, руб.</t>
  </si>
  <si>
    <t>%</t>
  </si>
  <si>
    <t>Областного бюдежета</t>
  </si>
  <si>
    <t>Федерального бюджета</t>
  </si>
  <si>
    <t>Местного бюджета</t>
  </si>
  <si>
    <t>УТВЕРЖДАЮ:</t>
  </si>
  <si>
    <t>____________________</t>
  </si>
  <si>
    <t>ПО ДВОРОВЫМ ТЕРРИТОРИЯМ</t>
  </si>
  <si>
    <t>I. МИНИМАЛЬНЫЙ ПЕРЕЧЕНЬ РАБОТ</t>
  </si>
  <si>
    <t>итого</t>
  </si>
  <si>
    <t>II. ДОПОЛНИТЕЛЬНЫЙ ПЕРЕЧЕНЬ РАБОТ</t>
  </si>
  <si>
    <t>х</t>
  </si>
  <si>
    <t>ПРИМЕЧАНИЕ:</t>
  </si>
  <si>
    <t>1. Графы 7,8,9 можно не заполнять</t>
  </si>
  <si>
    <t>2. Обязательно заполнить графы 10,11. Если финансовое участие - указать сумму и процент, если трудовое участие - в графе 10 написать букву "Т", графу 11 не заполнять</t>
  </si>
  <si>
    <t>ПО ОБЩЕСТВЕННЫМ ТЕРРИТОРИЯМ</t>
  </si>
  <si>
    <t>Руководитель ГРБСа</t>
  </si>
  <si>
    <t>Наименование ГРБСа (подведомственного МБУ/МАУ)</t>
  </si>
  <si>
    <t>Графы 7,8 можно не заполнять</t>
  </si>
  <si>
    <t>Адресный перечень по благоустройству общественных территорий города Челябинска в рамках реализации мероприятий муниципальной программы  "Формирование современной городской среды" в 2017 году</t>
  </si>
  <si>
    <t>Адресный перечень многоквартирных домов по благоустройству дворовых территорий в рамках реализации мероприятий муниципальной программы  "Формирование современной городской среды" в городе Челябинске в 2017 году</t>
  </si>
  <si>
    <t>в том числе по адресам:</t>
  </si>
  <si>
    <t>___________________</t>
  </si>
  <si>
    <t xml:space="preserve"> Руководитель управляющей компании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</si>
  <si>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</si>
  <si>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</si>
  <si>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</si>
  <si>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</si>
  <si>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</si>
  <si>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</si>
  <si>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</si>
  <si>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</si>
  <si>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</si>
  <si>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</si>
  <si>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</si>
  <si>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</si>
  <si>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</si>
  <si>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</si>
  <si>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</si>
  <si>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</si>
  <si>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</si>
  <si>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</si>
  <si>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</si>
  <si>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</si>
  <si>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</si>
  <si>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</si>
  <si>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Металлургический</t>
  </si>
  <si>
    <t>ООО "Доверие"</t>
  </si>
  <si>
    <t>ул. 50 лет ВЛКСМ, 25</t>
  </si>
  <si>
    <t>асфальтирование</t>
  </si>
  <si>
    <t>металлургический</t>
  </si>
  <si>
    <t>устройство парковки</t>
  </si>
  <si>
    <t>ул. 60 лет Октября, 38</t>
  </si>
  <si>
    <t>ул.Б.Хмельницкого, 17,15А, ул.Жукова,9,9а</t>
  </si>
  <si>
    <t>Устройство тротуара</t>
  </si>
  <si>
    <t>ул.Б.Хмельницкого, 9,11; ул.Дегтярева, 55,55а,57,57а</t>
  </si>
  <si>
    <t>ул. Б. Хмельницкого,9,11;ул. Дегтярева, 55, 55а, 57, 57а</t>
  </si>
  <si>
    <t>Устройство парковок</t>
  </si>
  <si>
    <t>ул.Липецкая,23,25, ул.Социалистическая,50</t>
  </si>
  <si>
    <t>ул.Краснооктябрьская, 16</t>
  </si>
  <si>
    <t>устройство парвковки</t>
  </si>
  <si>
    <t>ул.Прокатная,26</t>
  </si>
  <si>
    <t>установка МАФов</t>
  </si>
  <si>
    <t>ул.Пети Калмыкова,4,6,6а</t>
  </si>
  <si>
    <t>ул.50 лет ВЛКСМ, 43б</t>
  </si>
  <si>
    <t>ул.Мартеновская, 16</t>
  </si>
  <si>
    <t>ул. 50 лет ВЛКСМ, 41 б</t>
  </si>
  <si>
    <t>ул. Аносова, 4,6 ул. Сталеваров, 41,43</t>
  </si>
  <si>
    <t>ул.Жукова, д. 46,48</t>
  </si>
  <si>
    <t xml:space="preserve">ул. Черкасская, д. 8. </t>
  </si>
  <si>
    <t>ул. Кавказская, д. 31</t>
  </si>
  <si>
    <t xml:space="preserve">ул. Хлебозаводская, д.16. </t>
  </si>
  <si>
    <t>Шоссе Металлургов, 25А,27,29А.</t>
  </si>
  <si>
    <t>ул. Дружбы, д. 19-21/  ул. Обухова, д. 2/ ул. Байкальская, д. 42/ ул. Обухова, д. 4</t>
  </si>
  <si>
    <t>ул. Первого Спутника, д.19,21,23/ ул. Б. Хмельницкого, д.22</t>
  </si>
  <si>
    <t>ул. Дегтярева, д.20,22,22а/ул. Павелецкая, д.14,16,/ул. Приборосторителей 3а</t>
  </si>
  <si>
    <t>ул. 60-летия Октября, д. 7/ул. Дегтярева, д. 41,43</t>
  </si>
  <si>
    <t xml:space="preserve">ул.50-летия ВЛКСМ, д.7А  </t>
  </si>
  <si>
    <t>Устройство ограждений</t>
  </si>
  <si>
    <t>Устройство ограждений, установка МАФов, устройство парковки</t>
  </si>
  <si>
    <t xml:space="preserve">ул. Дегтярева, д.8.  </t>
  </si>
  <si>
    <t>ул. Дегтярева, д.8</t>
  </si>
  <si>
    <t>Устройство ограждения спортивной площадки, установка футбольно-баскетбольной  площадки, устройство парковки</t>
  </si>
  <si>
    <t>установка МАФов, устройство парковки</t>
  </si>
  <si>
    <t>ул. Я. Гашека, д. 16; ул. Сталеваров, д. 27</t>
  </si>
  <si>
    <t>ул. Черкасская, д. 8.</t>
  </si>
  <si>
    <t>ул. Сталеваров, д.68, 70; ул. Пятницкого, д. 4, Шоссе Металлургов. 3,3А,3Б</t>
  </si>
  <si>
    <t xml:space="preserve">устройство парковки,устройство ограждений </t>
  </si>
  <si>
    <t>устройство автопарковки</t>
  </si>
  <si>
    <t>Устройство ограждения</t>
  </si>
  <si>
    <t>ул. Пети Калмыкова, 2</t>
  </si>
  <si>
    <t>Устновка МАФов</t>
  </si>
  <si>
    <t>Председатель Общественного Совета_______________Д.Н. Мацко</t>
  </si>
  <si>
    <t>ООО "Металлург"</t>
  </si>
  <si>
    <t>ООО "Ремжилзаказчик-ЖЭУ № 3"</t>
  </si>
  <si>
    <t>ООО "Ремжилзаказчик- ЖЭУ № 5"</t>
  </si>
  <si>
    <t>ООО "Доверие+5"</t>
  </si>
  <si>
    <t>ООО "Доверие+3"</t>
  </si>
  <si>
    <t>ООО "Доверие+6"</t>
  </si>
  <si>
    <t>ООО "Доверие+8"</t>
  </si>
  <si>
    <t>ООО "Доверие+4"</t>
  </si>
  <si>
    <t>ООО "Ценр 1"</t>
  </si>
  <si>
    <t>ООО "Ремжилзаказчик- ЖЭУ № 3 "</t>
  </si>
  <si>
    <t>ООО "Ремжилзаказчик- ЖЭУ № 1"</t>
  </si>
  <si>
    <t>ООО "Ремжилзаказчик- ЖЭУ № 2"</t>
  </si>
  <si>
    <t>ООО "Ремжилзаказчик- ЖЭУ № 3"</t>
  </si>
  <si>
    <t>ООО "Ремжилзаказчик- ЖЭУ № 4"</t>
  </si>
  <si>
    <t>ООО"Ремжилзаказчик- ЖЭУ № 4"</t>
  </si>
  <si>
    <t>ООО ""Ремжилзаказчик- ЖЭУ № 4""</t>
  </si>
  <si>
    <t>ООО ""Ремжилзаказчик- ЖЭУ № 1""</t>
  </si>
  <si>
    <t>ООО ""Ремжилзаказчик- ЖЭУ № 5""</t>
  </si>
  <si>
    <t>ООО ""Ремжилзаказчик- ЖЭУ № 5"</t>
  </si>
  <si>
    <t>1 000 000.00</t>
  </si>
  <si>
    <t>26.</t>
  </si>
  <si>
    <t>ООО "Центр 1"</t>
  </si>
  <si>
    <t>ООО Управляющая компания "Металлург"</t>
  </si>
  <si>
    <t>Управление Культуры Администрации города Челябинска</t>
  </si>
  <si>
    <t>ул. Мартеновская, 16</t>
  </si>
  <si>
    <t>ул. Жукова, 46, 48</t>
  </si>
  <si>
    <t>ООО "Ремжизаказчик ЖЭУ № 4"</t>
  </si>
  <si>
    <t>ул.Дегтярева, 8, 16</t>
  </si>
  <si>
    <t>ООО "Ремжилзаказчик ЖЭУ № 5"</t>
  </si>
  <si>
    <t>ул. Сталеваров, 41, 43, ул. Аносова, 4,6, ул. Хлебозаводская, 6</t>
  </si>
  <si>
    <t>ул. Пятницкого, 4, ул. Сталеваров, 68,70, Ш. Металлургов, 3а, 3б</t>
  </si>
  <si>
    <t>ул. Хлебозаводская, 16, ул. Пекинская, 5</t>
  </si>
  <si>
    <t>ООО "Ремжилзаказчик ЖЭУ № 3"</t>
  </si>
  <si>
    <t>ул. Жукова 46, 48</t>
  </si>
  <si>
    <t>ООО "Ремжилзаказчик ЖЭУ № 4"</t>
  </si>
  <si>
    <t>устройство спортивной площадки, устройство ограждения</t>
  </si>
  <si>
    <t>ул. Дегтярева, 41, 41а, 43, ул. 60-летия Октября,7</t>
  </si>
  <si>
    <t>устройство спортивной площадки, установка МАФов, устройство автопарковки</t>
  </si>
  <si>
    <t>ул. Сталеваров, 41,43,ул. Аносова, 4,6, ул. Хлебозаводская, 6</t>
  </si>
  <si>
    <t>устройство автопарковки, ремонт тротуара, установка МАФов</t>
  </si>
  <si>
    <t>устройство автопарковки, ремонт тротуара</t>
  </si>
  <si>
    <t>ул. Пятницкого, 4, ул. Сталеваров, 68,70, ул. Ш.Металлургов, 3а, 3б</t>
  </si>
  <si>
    <t>ул. Я. Гашека, д. 16; ул. Сталеваров, д. 23, 25</t>
  </si>
  <si>
    <t>установка спортивных и малых форм, устройство парковки</t>
  </si>
  <si>
    <t>Шоссе Металлургов, 25а, 27</t>
  </si>
  <si>
    <t xml:space="preserve">ул.50-летия ВЛКСМ, д.7а  </t>
  </si>
  <si>
    <t>ул. 60 летия Октября, 38</t>
  </si>
  <si>
    <t>ул. 50 летия ВЛКСМ, 25</t>
  </si>
  <si>
    <t>ул.50 летия ВЛКСМ, 43б</t>
  </si>
  <si>
    <t>ул. Дегтярева, 41,41а, 43, ул. 60 летия Октября, 7</t>
  </si>
  <si>
    <t>ул.Б.Хмельницкого, 17,15а, ул.Жукова,9,9а</t>
  </si>
  <si>
    <t>ул. 50 летия ВЛКСМ,    41б</t>
  </si>
  <si>
    <t>ул. Кавказская, 31</t>
  </si>
  <si>
    <t xml:space="preserve">ул. Черкасская, 8 </t>
  </si>
  <si>
    <t>ул. Первого Спутника, 19,21,23/ ул. Б. Хмельницкого, 22</t>
  </si>
  <si>
    <t>устройство парковок</t>
  </si>
  <si>
    <t>устройство тротуара</t>
  </si>
  <si>
    <t>устройство ограждений</t>
  </si>
  <si>
    <t>устройство ограждений, установка МАФов, устройство парковки</t>
  </si>
  <si>
    <t>устройство ограждения</t>
  </si>
  <si>
    <t>установка МАФов, устройство парковки, устройство пешеходной дорожки</t>
  </si>
  <si>
    <t>устройство ограждений, установка МАФов, устройство парковки, устройство тротуара</t>
  </si>
  <si>
    <t>ул. 50 летия ВЛКСМ,        41 б</t>
  </si>
  <si>
    <t>ул. Я. Гашека, д. 18, 20; ул. Сталеваров, 27</t>
  </si>
  <si>
    <t>ул. Я. Гашека, д. 16; ул. Сталеваров, 23, 25</t>
  </si>
  <si>
    <t>ул. Прокатная, 26</t>
  </si>
  <si>
    <t xml:space="preserve">ул.50-летия ВЛКСМ, д.7а   </t>
  </si>
  <si>
    <t>ул. Первого Спутника, д.19,21,23/ ул. Б. Хмельницкого, 22</t>
  </si>
  <si>
    <t>ул. Дружбы,  19-21/  ул. Обухова,  2/ ул. Байкальская,  42/ ул. Обухова,  4</t>
  </si>
  <si>
    <t>ул. Кавказская,  31</t>
  </si>
  <si>
    <t>ул. Черкасская, 8</t>
  </si>
  <si>
    <t xml:space="preserve">ул.50-летия ВЛКСМ,7а  </t>
  </si>
  <si>
    <t>ул. Дружбы,  19-21/  ул. Обухова, 2/ ул. Байкальская,  42/ ул. Обухова,  4</t>
  </si>
  <si>
    <t>ул. Я. Гашека, д. 16, ул. Сталеваров,  23, 25</t>
  </si>
  <si>
    <t>ул. Я. Гашека, 18, 20, ул. Сталеваров, 27</t>
  </si>
  <si>
    <t>Парк "Металлург" им. О.И. Тищенко   г. Челябинск, ул. 60-лет Октября, дом 11</t>
  </si>
  <si>
    <t>благоустройство наиболее посещаемой территории Металлургического района города Челябинска</t>
  </si>
  <si>
    <t>Председатель Общественного Совета</t>
  </si>
  <si>
    <t>_________________________________  Д.Н. Мацко</t>
  </si>
  <si>
    <t>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</si>
</sst>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\ _₽;[Red]#,##0.00\ _₽"/>
    <numFmt numFmtId="165" formatCode="#,##0.00;[Red]#,##0.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A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A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0" xfId="0" applyFont="1" applyFill="1"/>
    <xf numFmtId="0" fontId="1" fillId="0" borderId="5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2" xfId="0" applyFont="1" applyBorder="1" applyAlignment="1"/>
    <xf numFmtId="0" fontId="1" fillId="0" borderId="11" xfId="0" applyFont="1" applyBorder="1" applyAlignme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7" fillId="0" borderId="1" xfId="0" applyFont="1" applyBorder="1" applyAlignment="1">
      <alignment wrapText="1"/>
    </xf>
    <xf numFmtId="9" fontId="1" fillId="0" borderId="1" xfId="0" applyNumberFormat="1" applyFont="1" applyBorder="1"/>
    <xf numFmtId="164" fontId="9" fillId="0" borderId="1" xfId="1" applyNumberFormat="1" applyFont="1" applyBorder="1" applyAlignment="1">
      <alignment horizontal="center"/>
    </xf>
    <xf numFmtId="164" fontId="9" fillId="0" borderId="0" xfId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9" fillId="0" borderId="6" xfId="1" applyNumberFormat="1" applyFont="1" applyBorder="1" applyAlignment="1">
      <alignment horizontal="center"/>
    </xf>
    <xf numFmtId="164" fontId="8" fillId="0" borderId="0" xfId="1" applyNumberFormat="1" applyFont="1" applyAlignment="1">
      <alignment horizontal="center"/>
    </xf>
    <xf numFmtId="164" fontId="10" fillId="0" borderId="1" xfId="1" applyNumberFormat="1" applyFont="1" applyBorder="1" applyAlignment="1">
      <alignment horizontal="center"/>
    </xf>
    <xf numFmtId="164" fontId="10" fillId="0" borderId="12" xfId="1" applyNumberFormat="1" applyFont="1" applyBorder="1" applyAlignment="1">
      <alignment horizontal="center"/>
    </xf>
    <xf numFmtId="164" fontId="9" fillId="0" borderId="9" xfId="1" applyNumberFormat="1" applyFont="1" applyBorder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8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9" fontId="1" fillId="2" borderId="1" xfId="0" applyNumberFormat="1" applyFont="1" applyFill="1" applyBorder="1"/>
    <xf numFmtId="4" fontId="1" fillId="0" borderId="1" xfId="0" applyNumberFormat="1" applyFont="1" applyBorder="1"/>
    <xf numFmtId="43" fontId="9" fillId="2" borderId="1" xfId="1" applyFont="1" applyFill="1" applyBorder="1" applyAlignment="1">
      <alignment horizontal="center"/>
    </xf>
    <xf numFmtId="164" fontId="9" fillId="2" borderId="0" xfId="1" applyNumberFormat="1" applyFont="1" applyFill="1" applyAlignment="1">
      <alignment horizontal="center"/>
    </xf>
    <xf numFmtId="164" fontId="9" fillId="2" borderId="6" xfId="1" applyNumberFormat="1" applyFont="1" applyFill="1" applyBorder="1" applyAlignment="1">
      <alignment horizontal="center"/>
    </xf>
    <xf numFmtId="164" fontId="9" fillId="2" borderId="1" xfId="1" applyNumberFormat="1" applyFont="1" applyFill="1" applyBorder="1" applyAlignment="1">
      <alignment horizontal="center"/>
    </xf>
    <xf numFmtId="164" fontId="8" fillId="2" borderId="6" xfId="1" applyNumberFormat="1" applyFont="1" applyFill="1" applyBorder="1" applyAlignment="1">
      <alignment horizontal="center" wrapText="1"/>
    </xf>
    <xf numFmtId="43" fontId="1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8" fillId="2" borderId="0" xfId="1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1" xfId="0" applyNumberFormat="1" applyFont="1" applyBorder="1"/>
    <xf numFmtId="43" fontId="1" fillId="0" borderId="12" xfId="0" applyNumberFormat="1" applyFont="1" applyBorder="1" applyAlignment="1"/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43" fontId="1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/>
    <xf numFmtId="164" fontId="12" fillId="0" borderId="1" xfId="1" applyNumberFormat="1" applyFont="1" applyFill="1" applyBorder="1" applyAlignment="1">
      <alignment horizontal="right"/>
    </xf>
    <xf numFmtId="164" fontId="12" fillId="0" borderId="0" xfId="1" applyNumberFormat="1" applyFont="1" applyFill="1" applyAlignment="1">
      <alignment horizontal="right"/>
    </xf>
    <xf numFmtId="164" fontId="10" fillId="0" borderId="1" xfId="1" applyNumberFormat="1" applyFont="1" applyFill="1" applyBorder="1" applyAlignment="1">
      <alignment horizontal="right"/>
    </xf>
    <xf numFmtId="164" fontId="12" fillId="0" borderId="6" xfId="1" applyNumberFormat="1" applyFont="1" applyFill="1" applyBorder="1" applyAlignment="1">
      <alignment horizontal="right"/>
    </xf>
    <xf numFmtId="164" fontId="8" fillId="0" borderId="1" xfId="1" applyNumberFormat="1" applyFont="1" applyBorder="1" applyAlignment="1">
      <alignment horizontal="right"/>
    </xf>
    <xf numFmtId="164" fontId="10" fillId="0" borderId="6" xfId="1" applyNumberFormat="1" applyFont="1" applyFill="1" applyBorder="1" applyAlignment="1">
      <alignment horizontal="right" wrapText="1"/>
    </xf>
    <xf numFmtId="164" fontId="12" fillId="0" borderId="9" xfId="1" applyNumberFormat="1" applyFont="1" applyFill="1" applyBorder="1" applyAlignment="1">
      <alignment horizontal="right"/>
    </xf>
    <xf numFmtId="164" fontId="10" fillId="0" borderId="0" xfId="1" applyNumberFormat="1" applyFont="1" applyFill="1" applyAlignment="1">
      <alignment horizontal="right"/>
    </xf>
    <xf numFmtId="164" fontId="11" fillId="0" borderId="1" xfId="0" applyNumberFormat="1" applyFont="1" applyBorder="1" applyAlignment="1">
      <alignment horizontal="right"/>
    </xf>
    <xf numFmtId="43" fontId="1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0" xfId="0" applyFont="1" applyFill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4"/>
  <sheetViews>
    <sheetView topLeftCell="A63" workbookViewId="0">
      <selection activeCell="F18" sqref="F18"/>
    </sheetView>
  </sheetViews>
  <sheetFormatPr defaultRowHeight="15" x14ac:dyDescent="0.25"/>
  <cols>
    <col min="1" max="1" width="9.140625" style="1"/>
    <col min="2" max="2" width="19.85546875" style="1" customWidth="1"/>
    <col min="3" max="3" width="21.140625" style="1" customWidth="1"/>
    <col min="4" max="4" width="23.5703125" style="1" customWidth="1"/>
    <col min="5" max="5" width="21.42578125" style="1" customWidth="1"/>
    <col min="6" max="6" width="18.42578125" style="1" customWidth="1"/>
    <col min="7" max="7" width="15.140625" style="1" customWidth="1"/>
    <col min="8" max="8" width="15.85546875" style="1" customWidth="1"/>
    <col min="9" max="9" width="10.85546875" style="1" customWidth="1"/>
    <col min="10" max="10" width="11.28515625" style="1" customWidth="1"/>
    <col min="11" max="16384" width="9.140625" style="1"/>
  </cols>
  <sheetData>
    <row r="1" spans="1:11" x14ac:dyDescent="0.25">
      <c r="A1" s="3" t="s">
        <v>19</v>
      </c>
      <c r="B1" s="3"/>
      <c r="C1" s="3"/>
      <c r="J1" s="1" t="s">
        <v>17</v>
      </c>
    </row>
    <row r="2" spans="1:11" x14ac:dyDescent="0.25">
      <c r="J2" s="1" t="s">
        <v>18</v>
      </c>
      <c r="K2" s="16"/>
    </row>
    <row r="3" spans="1:11" x14ac:dyDescent="0.25">
      <c r="K3" s="16" t="s">
        <v>104</v>
      </c>
    </row>
    <row r="6" spans="1:11" ht="36" customHeight="1" x14ac:dyDescent="0.2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8" spans="1:11" ht="19.5" customHeight="1" x14ac:dyDescent="0.25">
      <c r="A8" s="82" t="s">
        <v>0</v>
      </c>
      <c r="B8" s="82" t="s">
        <v>6</v>
      </c>
      <c r="C8" s="82" t="s">
        <v>5</v>
      </c>
      <c r="D8" s="82" t="s">
        <v>7</v>
      </c>
      <c r="E8" s="79" t="s">
        <v>8</v>
      </c>
      <c r="F8" s="82" t="s">
        <v>9</v>
      </c>
      <c r="G8" s="83" t="s">
        <v>10</v>
      </c>
      <c r="H8" s="83"/>
      <c r="I8" s="83"/>
      <c r="J8" s="83"/>
      <c r="K8" s="83"/>
    </row>
    <row r="9" spans="1:11" ht="48.75" customHeight="1" x14ac:dyDescent="0.25">
      <c r="A9" s="82"/>
      <c r="B9" s="82"/>
      <c r="C9" s="82"/>
      <c r="D9" s="82"/>
      <c r="E9" s="80"/>
      <c r="F9" s="82"/>
      <c r="G9" s="82" t="s">
        <v>15</v>
      </c>
      <c r="H9" s="82" t="s">
        <v>14</v>
      </c>
      <c r="I9" s="82" t="s">
        <v>16</v>
      </c>
      <c r="J9" s="82" t="s">
        <v>11</v>
      </c>
      <c r="K9" s="82"/>
    </row>
    <row r="10" spans="1:11" x14ac:dyDescent="0.25">
      <c r="A10" s="82"/>
      <c r="B10" s="82"/>
      <c r="C10" s="82"/>
      <c r="D10" s="82"/>
      <c r="E10" s="81"/>
      <c r="F10" s="82"/>
      <c r="G10" s="82"/>
      <c r="H10" s="82"/>
      <c r="I10" s="82"/>
      <c r="J10" s="6" t="s">
        <v>12</v>
      </c>
      <c r="K10" s="6" t="s">
        <v>13</v>
      </c>
    </row>
    <row r="11" spans="1:11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6">
        <v>10</v>
      </c>
      <c r="K11" s="6">
        <v>11</v>
      </c>
    </row>
    <row r="12" spans="1:11" x14ac:dyDescent="0.25">
      <c r="A12" s="9" t="s">
        <v>20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</row>
    <row r="13" spans="1:11" x14ac:dyDescent="0.25">
      <c r="A13" s="2" t="s">
        <v>1</v>
      </c>
      <c r="B13" s="2" t="s">
        <v>58</v>
      </c>
      <c r="C13" s="40" t="s">
        <v>108</v>
      </c>
      <c r="D13" s="2" t="s">
        <v>60</v>
      </c>
      <c r="E13" s="2" t="s">
        <v>61</v>
      </c>
      <c r="F13" s="46">
        <v>307789.18</v>
      </c>
      <c r="G13" s="60">
        <f>F13+F21+F19+F41+F47</f>
        <v>2000000</v>
      </c>
      <c r="H13" s="6" t="s">
        <v>23</v>
      </c>
      <c r="I13" s="6" t="s">
        <v>23</v>
      </c>
      <c r="J13" s="2"/>
      <c r="K13" s="2"/>
    </row>
    <row r="14" spans="1:11" x14ac:dyDescent="0.25">
      <c r="A14" s="2" t="s">
        <v>2</v>
      </c>
      <c r="B14" s="2" t="s">
        <v>58</v>
      </c>
      <c r="C14" s="40" t="s">
        <v>109</v>
      </c>
      <c r="D14" s="2" t="s">
        <v>64</v>
      </c>
      <c r="E14" s="2" t="s">
        <v>61</v>
      </c>
      <c r="F14" s="47">
        <v>604431.88</v>
      </c>
      <c r="G14" s="58">
        <f>F14+F42</f>
        <v>1000000</v>
      </c>
      <c r="H14" s="17"/>
      <c r="I14" s="17"/>
      <c r="J14" s="2"/>
      <c r="K14" s="2"/>
    </row>
    <row r="15" spans="1:11" ht="47.25" x14ac:dyDescent="0.25">
      <c r="A15" s="2" t="s">
        <v>3</v>
      </c>
      <c r="B15" s="2" t="s">
        <v>58</v>
      </c>
      <c r="C15" s="40" t="s">
        <v>110</v>
      </c>
      <c r="D15" s="20" t="s">
        <v>65</v>
      </c>
      <c r="E15" s="2" t="s">
        <v>61</v>
      </c>
      <c r="F15" s="42">
        <v>855986.26</v>
      </c>
      <c r="G15" s="58">
        <f>F15+F43</f>
        <v>3500000</v>
      </c>
      <c r="H15" s="59">
        <f>G15+G17+G18</f>
        <v>5470847.7000000002</v>
      </c>
      <c r="I15" s="17"/>
      <c r="J15" s="2"/>
      <c r="K15" s="2"/>
    </row>
    <row r="16" spans="1:11" ht="47.25" x14ac:dyDescent="0.25">
      <c r="A16" s="2" t="s">
        <v>36</v>
      </c>
      <c r="B16" s="2" t="s">
        <v>58</v>
      </c>
      <c r="C16" s="2" t="s">
        <v>111</v>
      </c>
      <c r="D16" s="22" t="s">
        <v>67</v>
      </c>
      <c r="E16" s="2" t="s">
        <v>61</v>
      </c>
      <c r="F16" s="42">
        <v>461255.28</v>
      </c>
      <c r="G16" s="59">
        <f>F16+F44</f>
        <v>1500000</v>
      </c>
      <c r="H16" s="17"/>
      <c r="I16" s="17"/>
      <c r="J16" s="2"/>
      <c r="K16" s="2"/>
    </row>
    <row r="17" spans="1:11" ht="47.25" x14ac:dyDescent="0.25">
      <c r="A17" s="2" t="s">
        <v>37</v>
      </c>
      <c r="B17" s="2" t="s">
        <v>58</v>
      </c>
      <c r="C17" s="40" t="s">
        <v>110</v>
      </c>
      <c r="D17" s="22" t="s">
        <v>70</v>
      </c>
      <c r="E17" s="2" t="s">
        <v>61</v>
      </c>
      <c r="F17" s="42">
        <v>873637.95</v>
      </c>
      <c r="G17" s="59">
        <f>F17+F45</f>
        <v>1000000</v>
      </c>
      <c r="H17" s="17"/>
      <c r="I17" s="17"/>
      <c r="J17" s="2"/>
      <c r="K17" s="2"/>
    </row>
    <row r="18" spans="1:11" ht="31.5" x14ac:dyDescent="0.25">
      <c r="A18" s="2" t="s">
        <v>38</v>
      </c>
      <c r="B18" s="2" t="s">
        <v>58</v>
      </c>
      <c r="C18" s="40" t="s">
        <v>110</v>
      </c>
      <c r="D18" s="22" t="s">
        <v>71</v>
      </c>
      <c r="E18" s="2" t="s">
        <v>61</v>
      </c>
      <c r="F18" s="42">
        <v>467720.43</v>
      </c>
      <c r="G18" s="59">
        <f>F18+F46</f>
        <v>970847.7</v>
      </c>
      <c r="H18" s="17"/>
      <c r="I18" s="17"/>
      <c r="J18" s="2"/>
      <c r="K18" s="2"/>
    </row>
    <row r="19" spans="1:11" ht="15.75" x14ac:dyDescent="0.25">
      <c r="A19" s="2" t="s">
        <v>39</v>
      </c>
      <c r="B19" s="2" t="s">
        <v>58</v>
      </c>
      <c r="C19" s="40" t="s">
        <v>108</v>
      </c>
      <c r="D19" s="22" t="s">
        <v>73</v>
      </c>
      <c r="E19" s="2" t="s">
        <v>61</v>
      </c>
      <c r="F19" s="42">
        <v>293193.21999999997</v>
      </c>
      <c r="G19" s="17"/>
      <c r="H19" s="17"/>
      <c r="I19" s="17"/>
      <c r="J19" s="2"/>
      <c r="K19" s="2"/>
    </row>
    <row r="20" spans="1:11" ht="31.5" x14ac:dyDescent="0.25">
      <c r="A20" s="2" t="s">
        <v>40</v>
      </c>
      <c r="B20" s="2" t="s">
        <v>58</v>
      </c>
      <c r="C20" s="2" t="s">
        <v>112</v>
      </c>
      <c r="D20" s="22" t="s">
        <v>75</v>
      </c>
      <c r="E20" s="2" t="s">
        <v>61</v>
      </c>
      <c r="F20" s="48">
        <v>2500000</v>
      </c>
      <c r="G20" s="58">
        <f>F20</f>
        <v>2500000</v>
      </c>
      <c r="H20" s="17"/>
      <c r="I20" s="17"/>
      <c r="J20" s="2"/>
      <c r="K20" s="2"/>
    </row>
    <row r="21" spans="1:11" ht="15.75" x14ac:dyDescent="0.25">
      <c r="A21" s="2" t="s">
        <v>41</v>
      </c>
      <c r="B21" s="2" t="s">
        <v>58</v>
      </c>
      <c r="C21" s="40" t="s">
        <v>108</v>
      </c>
      <c r="D21" s="19" t="s">
        <v>76</v>
      </c>
      <c r="E21" s="2" t="s">
        <v>61</v>
      </c>
      <c r="F21" s="49">
        <v>500000</v>
      </c>
      <c r="G21" s="17"/>
      <c r="H21" s="17"/>
      <c r="I21" s="17"/>
      <c r="J21" s="2"/>
      <c r="K21" s="2"/>
    </row>
    <row r="22" spans="1:11" x14ac:dyDescent="0.25">
      <c r="A22" s="2" t="s">
        <v>42</v>
      </c>
      <c r="B22" s="2" t="s">
        <v>58</v>
      </c>
      <c r="C22" s="2" t="s">
        <v>126</v>
      </c>
      <c r="D22" s="2" t="s">
        <v>78</v>
      </c>
      <c r="E22" s="2" t="s">
        <v>61</v>
      </c>
      <c r="F22" s="47">
        <v>408262.62</v>
      </c>
      <c r="G22" s="59">
        <f>F22+F50</f>
        <v>500000</v>
      </c>
      <c r="H22" s="17"/>
      <c r="I22" s="17"/>
      <c r="J22" s="2"/>
      <c r="K22" s="2"/>
    </row>
    <row r="23" spans="1:11" ht="45" x14ac:dyDescent="0.25">
      <c r="A23" s="2" t="s">
        <v>43</v>
      </c>
      <c r="B23" s="2" t="s">
        <v>58</v>
      </c>
      <c r="C23" s="18" t="s">
        <v>106</v>
      </c>
      <c r="D23" s="22" t="s">
        <v>89</v>
      </c>
      <c r="E23" s="2" t="s">
        <v>61</v>
      </c>
      <c r="F23" s="42">
        <v>387496</v>
      </c>
      <c r="G23" s="59">
        <f>F23+F49</f>
        <v>500000</v>
      </c>
      <c r="H23" s="17"/>
      <c r="I23" s="17"/>
      <c r="J23" s="2"/>
      <c r="K23" s="2"/>
    </row>
    <row r="24" spans="1:11" ht="45" x14ac:dyDescent="0.25">
      <c r="A24" s="2" t="s">
        <v>44</v>
      </c>
      <c r="B24" s="2" t="s">
        <v>58</v>
      </c>
      <c r="C24" s="18" t="s">
        <v>107</v>
      </c>
      <c r="D24" s="22" t="s">
        <v>79</v>
      </c>
      <c r="E24" s="2" t="s">
        <v>61</v>
      </c>
      <c r="F24" s="31">
        <v>172287</v>
      </c>
      <c r="G24" s="17"/>
      <c r="H24" s="17"/>
      <c r="I24" s="17"/>
      <c r="J24" s="2"/>
      <c r="K24" s="2"/>
    </row>
    <row r="25" spans="1:11" ht="45" x14ac:dyDescent="0.25">
      <c r="A25" s="2" t="s">
        <v>45</v>
      </c>
      <c r="B25" s="2" t="s">
        <v>58</v>
      </c>
      <c r="C25" s="18" t="s">
        <v>114</v>
      </c>
      <c r="D25" s="22" t="s">
        <v>80</v>
      </c>
      <c r="E25" s="2" t="s">
        <v>61</v>
      </c>
      <c r="F25" s="33">
        <v>99509</v>
      </c>
      <c r="G25" s="17"/>
      <c r="H25" s="17"/>
      <c r="I25" s="17"/>
      <c r="J25" s="2"/>
      <c r="K25" s="2"/>
    </row>
    <row r="26" spans="1:11" ht="45" x14ac:dyDescent="0.25">
      <c r="A26" s="2" t="s">
        <v>46</v>
      </c>
      <c r="B26" s="2" t="s">
        <v>58</v>
      </c>
      <c r="C26" s="18" t="s">
        <v>115</v>
      </c>
      <c r="D26" s="22" t="s">
        <v>82</v>
      </c>
      <c r="E26" s="2" t="s">
        <v>61</v>
      </c>
      <c r="F26" s="42">
        <v>549069</v>
      </c>
      <c r="G26" s="59">
        <f>F26+OLE_LINK41+F58+OLE_LINK35</f>
        <v>2000000</v>
      </c>
      <c r="H26" s="17"/>
      <c r="I26" s="17"/>
      <c r="J26" s="2"/>
      <c r="K26" s="2"/>
    </row>
    <row r="27" spans="1:11" ht="45" x14ac:dyDescent="0.25">
      <c r="A27" s="2" t="s">
        <v>47</v>
      </c>
      <c r="B27" s="2" t="s">
        <v>58</v>
      </c>
      <c r="C27" s="18" t="s">
        <v>115</v>
      </c>
      <c r="D27" s="22" t="s">
        <v>81</v>
      </c>
      <c r="E27" s="2" t="s">
        <v>61</v>
      </c>
      <c r="F27" s="42">
        <v>578743</v>
      </c>
      <c r="G27" s="17"/>
      <c r="H27" s="60">
        <f>G26+G23+G22+G20+H15+G16+G14+G13</f>
        <v>15470847.699999999</v>
      </c>
      <c r="I27" s="17"/>
      <c r="J27" s="2"/>
      <c r="K27" s="2"/>
    </row>
    <row r="28" spans="1:11" ht="45" x14ac:dyDescent="0.25">
      <c r="A28" s="2" t="s">
        <v>48</v>
      </c>
      <c r="B28" s="2" t="s">
        <v>58</v>
      </c>
      <c r="C28" s="18" t="s">
        <v>107</v>
      </c>
      <c r="D28" s="22" t="s">
        <v>83</v>
      </c>
      <c r="E28" s="2" t="s">
        <v>61</v>
      </c>
      <c r="F28" s="31">
        <v>373816</v>
      </c>
      <c r="G28" s="17"/>
      <c r="H28" s="17"/>
      <c r="I28" s="17"/>
      <c r="J28" s="2"/>
      <c r="K28" s="2"/>
    </row>
    <row r="29" spans="1:11" ht="45" x14ac:dyDescent="0.25">
      <c r="A29" s="2" t="s">
        <v>49</v>
      </c>
      <c r="B29" s="2" t="s">
        <v>58</v>
      </c>
      <c r="C29" s="18" t="s">
        <v>116</v>
      </c>
      <c r="D29" s="22" t="s">
        <v>84</v>
      </c>
      <c r="E29" s="2" t="s">
        <v>61</v>
      </c>
      <c r="F29" s="33">
        <v>293138</v>
      </c>
      <c r="G29" s="17"/>
      <c r="H29" s="17"/>
      <c r="I29" s="17"/>
      <c r="J29" s="2"/>
      <c r="K29" s="2"/>
    </row>
    <row r="30" spans="1:11" ht="63" x14ac:dyDescent="0.25">
      <c r="A30" s="2" t="s">
        <v>50</v>
      </c>
      <c r="B30" s="2" t="s">
        <v>58</v>
      </c>
      <c r="C30" s="18" t="s">
        <v>116</v>
      </c>
      <c r="D30" s="23" t="s">
        <v>85</v>
      </c>
      <c r="E30" s="2" t="s">
        <v>61</v>
      </c>
      <c r="F30" s="42">
        <v>1847419</v>
      </c>
      <c r="G30" s="17"/>
      <c r="H30" s="17"/>
      <c r="I30" s="17"/>
      <c r="J30" s="2"/>
      <c r="K30" s="2"/>
    </row>
    <row r="31" spans="1:11" ht="52.5" customHeight="1" x14ac:dyDescent="0.25">
      <c r="A31" s="2" t="s">
        <v>51</v>
      </c>
      <c r="B31" s="2" t="s">
        <v>58</v>
      </c>
      <c r="C31" s="18" t="s">
        <v>117</v>
      </c>
      <c r="D31" s="24" t="s">
        <v>86</v>
      </c>
      <c r="E31" s="2" t="s">
        <v>61</v>
      </c>
      <c r="F31" s="42">
        <v>48960</v>
      </c>
      <c r="G31" s="17"/>
      <c r="H31" s="17"/>
      <c r="I31" s="17"/>
      <c r="J31" s="2"/>
      <c r="K31" s="2"/>
    </row>
    <row r="32" spans="1:11" ht="94.5" x14ac:dyDescent="0.25">
      <c r="A32" s="2" t="s">
        <v>52</v>
      </c>
      <c r="B32" s="2" t="s">
        <v>58</v>
      </c>
      <c r="C32" s="18" t="s">
        <v>118</v>
      </c>
      <c r="D32" s="24" t="s">
        <v>87</v>
      </c>
      <c r="E32" s="2" t="s">
        <v>61</v>
      </c>
      <c r="F32" s="33">
        <v>183955</v>
      </c>
      <c r="G32" s="17"/>
      <c r="H32" s="17"/>
      <c r="I32" s="17"/>
      <c r="J32" s="2"/>
      <c r="K32" s="2"/>
    </row>
    <row r="33" spans="1:11" ht="52.5" customHeight="1" x14ac:dyDescent="0.25">
      <c r="A33" s="2" t="s">
        <v>53</v>
      </c>
      <c r="B33" s="2" t="s">
        <v>58</v>
      </c>
      <c r="C33" s="18" t="s">
        <v>118</v>
      </c>
      <c r="D33" s="24" t="s">
        <v>88</v>
      </c>
      <c r="E33" s="2" t="s">
        <v>61</v>
      </c>
      <c r="F33" s="31">
        <v>135835</v>
      </c>
      <c r="G33" s="17"/>
      <c r="H33" s="17"/>
      <c r="I33" s="17"/>
      <c r="J33" s="2"/>
      <c r="K33" s="2"/>
    </row>
    <row r="34" spans="1:11" ht="45" x14ac:dyDescent="0.25">
      <c r="A34" s="2" t="s">
        <v>54</v>
      </c>
      <c r="B34" s="2" t="s">
        <v>58</v>
      </c>
      <c r="C34" s="18" t="s">
        <v>118</v>
      </c>
      <c r="D34" s="26" t="s">
        <v>92</v>
      </c>
      <c r="E34" s="2" t="s">
        <v>61</v>
      </c>
      <c r="F34" s="31">
        <v>42921</v>
      </c>
      <c r="G34" s="17"/>
      <c r="H34" s="17"/>
      <c r="I34" s="17"/>
      <c r="J34" s="2"/>
      <c r="K34" s="2"/>
    </row>
    <row r="35" spans="1:11" ht="45" x14ac:dyDescent="0.25">
      <c r="A35" s="2" t="s">
        <v>55</v>
      </c>
      <c r="B35" s="2" t="s">
        <v>58</v>
      </c>
      <c r="C35" s="18" t="s">
        <v>107</v>
      </c>
      <c r="D35" s="22" t="s">
        <v>96</v>
      </c>
      <c r="E35" s="2" t="s">
        <v>61</v>
      </c>
      <c r="F35" s="31">
        <v>563649</v>
      </c>
      <c r="G35" s="17"/>
      <c r="H35" s="17"/>
      <c r="I35" s="17"/>
      <c r="J35" s="2"/>
      <c r="K35" s="2"/>
    </row>
    <row r="36" spans="1:11" ht="63" x14ac:dyDescent="0.25">
      <c r="A36" s="2" t="s">
        <v>56</v>
      </c>
      <c r="B36" s="2" t="s">
        <v>58</v>
      </c>
      <c r="C36" s="18" t="s">
        <v>107</v>
      </c>
      <c r="D36" s="19" t="s">
        <v>98</v>
      </c>
      <c r="E36" s="2" t="s">
        <v>61</v>
      </c>
      <c r="F36" s="33">
        <v>385192</v>
      </c>
      <c r="G36" s="17"/>
      <c r="H36" s="17"/>
      <c r="I36" s="17"/>
      <c r="J36" s="2"/>
      <c r="K36" s="2"/>
    </row>
    <row r="37" spans="1:11" ht="45" x14ac:dyDescent="0.25">
      <c r="A37" s="2" t="s">
        <v>57</v>
      </c>
      <c r="B37" s="2" t="s">
        <v>58</v>
      </c>
      <c r="C37" s="18" t="s">
        <v>127</v>
      </c>
      <c r="D37" s="2" t="s">
        <v>102</v>
      </c>
      <c r="E37" s="2" t="s">
        <v>61</v>
      </c>
      <c r="F37" s="42">
        <v>810313.61</v>
      </c>
      <c r="G37" s="17"/>
      <c r="H37" s="17"/>
      <c r="I37" s="17"/>
      <c r="J37" s="2"/>
      <c r="K37" s="2"/>
    </row>
    <row r="38" spans="1:11" x14ac:dyDescent="0.25">
      <c r="A38" s="2"/>
      <c r="B38" s="2"/>
      <c r="C38" s="2"/>
      <c r="D38" s="2"/>
      <c r="E38" s="2"/>
      <c r="F38" s="34">
        <f>SUM(F13:F37)</f>
        <v>13744579.43</v>
      </c>
      <c r="G38" s="6" t="s">
        <v>23</v>
      </c>
      <c r="H38" s="6" t="s">
        <v>23</v>
      </c>
      <c r="I38" s="6" t="s">
        <v>23</v>
      </c>
      <c r="J38" s="2"/>
      <c r="K38" s="2"/>
    </row>
    <row r="39" spans="1:11" x14ac:dyDescent="0.25">
      <c r="A39" s="2" t="s">
        <v>21</v>
      </c>
      <c r="B39" s="2"/>
      <c r="C39" s="2"/>
      <c r="D39" s="2"/>
      <c r="E39" s="2"/>
      <c r="F39" s="34"/>
      <c r="G39" s="6" t="s">
        <v>23</v>
      </c>
      <c r="H39" s="6" t="s">
        <v>23</v>
      </c>
      <c r="I39" s="6" t="s">
        <v>23</v>
      </c>
      <c r="J39" s="2"/>
      <c r="K39" s="2"/>
    </row>
    <row r="40" spans="1:11" x14ac:dyDescent="0.25">
      <c r="A40" s="12" t="s">
        <v>22</v>
      </c>
      <c r="B40" s="13"/>
      <c r="C40" s="13"/>
      <c r="D40" s="57"/>
      <c r="E40" s="13"/>
      <c r="F40" s="35"/>
      <c r="G40" s="13"/>
      <c r="H40" s="13"/>
      <c r="I40" s="13"/>
      <c r="J40" s="13"/>
      <c r="K40" s="14"/>
    </row>
    <row r="41" spans="1:11" x14ac:dyDescent="0.25">
      <c r="A41" s="2" t="s">
        <v>1</v>
      </c>
      <c r="B41" s="2" t="s">
        <v>62</v>
      </c>
      <c r="C41" s="40" t="s">
        <v>108</v>
      </c>
      <c r="D41" s="2" t="s">
        <v>60</v>
      </c>
      <c r="E41" s="2" t="s">
        <v>63</v>
      </c>
      <c r="F41" s="42">
        <v>192210.82</v>
      </c>
      <c r="G41" s="6" t="s">
        <v>23</v>
      </c>
      <c r="H41" s="6" t="s">
        <v>23</v>
      </c>
      <c r="I41" s="6" t="s">
        <v>23</v>
      </c>
      <c r="J41" s="2">
        <f>F41*0.03</f>
        <v>5766.3245999999999</v>
      </c>
      <c r="K41" s="28">
        <v>0.03</v>
      </c>
    </row>
    <row r="42" spans="1:11" ht="60" x14ac:dyDescent="0.25">
      <c r="A42" s="2" t="s">
        <v>2</v>
      </c>
      <c r="B42" s="2" t="s">
        <v>58</v>
      </c>
      <c r="C42" s="2" t="s">
        <v>109</v>
      </c>
      <c r="D42" s="2" t="s">
        <v>64</v>
      </c>
      <c r="E42" s="18" t="s">
        <v>91</v>
      </c>
      <c r="F42" s="42">
        <v>395568.12</v>
      </c>
      <c r="G42" s="17"/>
      <c r="H42" s="17"/>
      <c r="I42" s="17"/>
      <c r="J42" s="2">
        <f>F42*0.03</f>
        <v>11867.043599999999</v>
      </c>
      <c r="K42" s="28">
        <v>0.03</v>
      </c>
    </row>
    <row r="43" spans="1:11" ht="30" x14ac:dyDescent="0.25">
      <c r="A43" s="2" t="s">
        <v>3</v>
      </c>
      <c r="B43" s="2" t="s">
        <v>58</v>
      </c>
      <c r="C43" s="2" t="s">
        <v>110</v>
      </c>
      <c r="D43" s="18" t="s">
        <v>65</v>
      </c>
      <c r="E43" s="21" t="s">
        <v>66</v>
      </c>
      <c r="F43" s="42">
        <v>2644013.7400000002</v>
      </c>
      <c r="G43" s="17"/>
      <c r="H43" s="17"/>
      <c r="I43" s="17"/>
      <c r="J43" s="2">
        <f>F43*0.03</f>
        <v>79320.412200000006</v>
      </c>
      <c r="K43" s="28">
        <v>0.03</v>
      </c>
    </row>
    <row r="44" spans="1:11" ht="60" x14ac:dyDescent="0.25">
      <c r="A44" s="2" t="s">
        <v>36</v>
      </c>
      <c r="B44" s="2" t="s">
        <v>58</v>
      </c>
      <c r="C44" s="2" t="s">
        <v>111</v>
      </c>
      <c r="D44" s="18" t="s">
        <v>68</v>
      </c>
      <c r="E44" s="21" t="s">
        <v>69</v>
      </c>
      <c r="F44" s="42">
        <v>1038744.72</v>
      </c>
      <c r="G44" s="17"/>
      <c r="H44" s="17"/>
      <c r="I44" s="17"/>
      <c r="J44" s="2">
        <f t="shared" ref="J44:J65" si="0">F44*0.03</f>
        <v>31162.3416</v>
      </c>
      <c r="K44" s="28">
        <v>0.03</v>
      </c>
    </row>
    <row r="45" spans="1:11" ht="47.25" x14ac:dyDescent="0.25">
      <c r="A45" s="2" t="s">
        <v>37</v>
      </c>
      <c r="B45" s="2" t="s">
        <v>58</v>
      </c>
      <c r="C45" s="2" t="s">
        <v>110</v>
      </c>
      <c r="D45" s="19" t="s">
        <v>70</v>
      </c>
      <c r="E45" s="18" t="s">
        <v>100</v>
      </c>
      <c r="F45" s="42">
        <v>126362.05</v>
      </c>
      <c r="G45" s="17"/>
      <c r="H45" s="17"/>
      <c r="I45" s="17"/>
      <c r="J45" s="2">
        <f t="shared" si="0"/>
        <v>3790.8615</v>
      </c>
      <c r="K45" s="28">
        <v>0.03</v>
      </c>
    </row>
    <row r="46" spans="1:11" ht="30" x14ac:dyDescent="0.25">
      <c r="A46" s="2" t="s">
        <v>38</v>
      </c>
      <c r="B46" s="2" t="s">
        <v>58</v>
      </c>
      <c r="C46" s="2" t="s">
        <v>110</v>
      </c>
      <c r="D46" s="18" t="s">
        <v>71</v>
      </c>
      <c r="E46" s="2" t="s">
        <v>72</v>
      </c>
      <c r="F46" s="42">
        <v>503127.27</v>
      </c>
      <c r="G46" s="17"/>
      <c r="H46" s="17"/>
      <c r="I46" s="17"/>
      <c r="J46" s="2">
        <f t="shared" si="0"/>
        <v>15093.8181</v>
      </c>
      <c r="K46" s="28">
        <v>0.03</v>
      </c>
    </row>
    <row r="47" spans="1:11" x14ac:dyDescent="0.25">
      <c r="A47" s="2" t="s">
        <v>39</v>
      </c>
      <c r="B47" s="2" t="s">
        <v>58</v>
      </c>
      <c r="C47" s="40" t="s">
        <v>108</v>
      </c>
      <c r="D47" s="2" t="s">
        <v>73</v>
      </c>
      <c r="E47" s="2" t="s">
        <v>74</v>
      </c>
      <c r="F47" s="42">
        <v>706806.78</v>
      </c>
      <c r="G47" s="17"/>
      <c r="H47" s="17"/>
      <c r="I47" s="17"/>
      <c r="J47" s="2">
        <f t="shared" si="0"/>
        <v>21204.203399999999</v>
      </c>
      <c r="K47" s="28">
        <v>0.03</v>
      </c>
    </row>
    <row r="48" spans="1:11" ht="15.75" x14ac:dyDescent="0.25">
      <c r="A48" s="40" t="s">
        <v>41</v>
      </c>
      <c r="B48" s="40" t="s">
        <v>58</v>
      </c>
      <c r="C48" s="40" t="s">
        <v>59</v>
      </c>
      <c r="D48" s="41" t="s">
        <v>77</v>
      </c>
      <c r="E48" s="40" t="s">
        <v>74</v>
      </c>
      <c r="F48" s="42">
        <v>1000000</v>
      </c>
      <c r="G48" s="43"/>
      <c r="H48" s="43"/>
      <c r="I48" s="43"/>
      <c r="J48" s="40">
        <f t="shared" si="0"/>
        <v>30000</v>
      </c>
      <c r="K48" s="44">
        <v>0.03</v>
      </c>
    </row>
    <row r="49" spans="1:11" ht="45" x14ac:dyDescent="0.25">
      <c r="A49" s="2" t="s">
        <v>42</v>
      </c>
      <c r="B49" s="2" t="s">
        <v>58</v>
      </c>
      <c r="C49" s="18" t="s">
        <v>106</v>
      </c>
      <c r="D49" s="18" t="s">
        <v>89</v>
      </c>
      <c r="E49" s="19" t="s">
        <v>90</v>
      </c>
      <c r="F49" s="50">
        <v>112504</v>
      </c>
      <c r="G49" s="17"/>
      <c r="H49" s="17"/>
      <c r="I49" s="17"/>
      <c r="J49" s="2">
        <f t="shared" si="0"/>
        <v>3375.12</v>
      </c>
      <c r="K49" s="28">
        <v>0.03</v>
      </c>
    </row>
    <row r="50" spans="1:11" ht="15.75" x14ac:dyDescent="0.25">
      <c r="A50" s="2"/>
      <c r="B50" s="2" t="s">
        <v>58</v>
      </c>
      <c r="C50" s="2" t="s">
        <v>126</v>
      </c>
      <c r="D50" s="2" t="s">
        <v>78</v>
      </c>
      <c r="E50" s="19"/>
      <c r="F50" s="50">
        <v>91737.38</v>
      </c>
      <c r="G50" s="39"/>
      <c r="H50" s="39"/>
      <c r="I50" s="39"/>
      <c r="J50" s="2">
        <f t="shared" si="0"/>
        <v>2752.1214</v>
      </c>
      <c r="K50" s="28"/>
    </row>
    <row r="51" spans="1:11" ht="60" x14ac:dyDescent="0.25">
      <c r="A51" s="2" t="s">
        <v>43</v>
      </c>
      <c r="B51" s="2" t="s">
        <v>58</v>
      </c>
      <c r="C51" s="18" t="s">
        <v>119</v>
      </c>
      <c r="D51" s="18" t="s">
        <v>88</v>
      </c>
      <c r="E51" s="18" t="s">
        <v>91</v>
      </c>
      <c r="F51" s="31">
        <v>864165</v>
      </c>
      <c r="G51" s="17"/>
      <c r="H51" s="17"/>
      <c r="I51" s="17"/>
      <c r="J51" s="2">
        <f t="shared" si="0"/>
        <v>25924.95</v>
      </c>
      <c r="K51" s="28">
        <v>0.03</v>
      </c>
    </row>
    <row r="52" spans="1:11" ht="60" x14ac:dyDescent="0.25">
      <c r="A52" s="2" t="s">
        <v>44</v>
      </c>
      <c r="B52" s="2" t="s">
        <v>58</v>
      </c>
      <c r="C52" s="18" t="s">
        <v>107</v>
      </c>
      <c r="D52" s="18" t="s">
        <v>79</v>
      </c>
      <c r="E52" s="18" t="s">
        <v>91</v>
      </c>
      <c r="F52" s="31">
        <v>827713</v>
      </c>
      <c r="G52" s="17"/>
      <c r="H52" s="17"/>
      <c r="I52" s="17"/>
      <c r="J52" s="2">
        <f t="shared" si="0"/>
        <v>24831.39</v>
      </c>
      <c r="K52" s="28">
        <v>0.03</v>
      </c>
    </row>
    <row r="53" spans="1:11" ht="60" x14ac:dyDescent="0.25">
      <c r="A53" s="2" t="s">
        <v>45</v>
      </c>
      <c r="B53" s="2" t="s">
        <v>58</v>
      </c>
      <c r="C53" s="18" t="s">
        <v>117</v>
      </c>
      <c r="D53" s="18" t="s">
        <v>86</v>
      </c>
      <c r="E53" s="18" t="s">
        <v>91</v>
      </c>
      <c r="F53" s="42">
        <v>1451040</v>
      </c>
      <c r="G53" s="17"/>
      <c r="H53" s="17"/>
      <c r="I53" s="17"/>
      <c r="J53" s="2">
        <f t="shared" si="0"/>
        <v>43531.199999999997</v>
      </c>
      <c r="K53" s="28">
        <v>0.03</v>
      </c>
    </row>
    <row r="54" spans="1:11" ht="60" x14ac:dyDescent="0.25">
      <c r="A54" s="2" t="s">
        <v>46</v>
      </c>
      <c r="B54" s="2" t="s">
        <v>58</v>
      </c>
      <c r="C54" s="18" t="s">
        <v>116</v>
      </c>
      <c r="D54" s="18" t="s">
        <v>85</v>
      </c>
      <c r="E54" s="18" t="s">
        <v>91</v>
      </c>
      <c r="F54" s="42">
        <v>1652581</v>
      </c>
      <c r="G54" s="17"/>
      <c r="H54" s="17"/>
      <c r="I54" s="17"/>
      <c r="J54" s="2">
        <f t="shared" si="0"/>
        <v>49577.43</v>
      </c>
      <c r="K54" s="28">
        <v>0.03</v>
      </c>
    </row>
    <row r="55" spans="1:11" ht="105" x14ac:dyDescent="0.25">
      <c r="A55" s="2" t="s">
        <v>47</v>
      </c>
      <c r="B55" s="2" t="s">
        <v>58</v>
      </c>
      <c r="C55" s="18" t="s">
        <v>118</v>
      </c>
      <c r="D55" s="25" t="s">
        <v>93</v>
      </c>
      <c r="E55" s="18" t="s">
        <v>94</v>
      </c>
      <c r="F55" s="31">
        <v>1023079</v>
      </c>
      <c r="G55" s="17"/>
      <c r="H55" s="17"/>
      <c r="I55" s="17"/>
      <c r="J55" s="2">
        <f t="shared" si="0"/>
        <v>30692.37</v>
      </c>
      <c r="K55" s="28">
        <v>0.03</v>
      </c>
    </row>
    <row r="56" spans="1:11" ht="60" x14ac:dyDescent="0.25">
      <c r="A56" s="2" t="s">
        <v>48</v>
      </c>
      <c r="B56" s="2" t="s">
        <v>58</v>
      </c>
      <c r="C56" s="18" t="s">
        <v>120</v>
      </c>
      <c r="D56" s="18" t="s">
        <v>87</v>
      </c>
      <c r="E56" s="18" t="s">
        <v>95</v>
      </c>
      <c r="F56" s="31">
        <v>816045</v>
      </c>
      <c r="G56" s="17"/>
      <c r="H56" s="17"/>
      <c r="I56" s="17"/>
      <c r="J56" s="2">
        <f t="shared" si="0"/>
        <v>24481.35</v>
      </c>
      <c r="K56" s="28">
        <v>0.03</v>
      </c>
    </row>
    <row r="57" spans="1:11" ht="45" x14ac:dyDescent="0.25">
      <c r="A57" s="2" t="s">
        <v>49</v>
      </c>
      <c r="B57" s="2" t="s">
        <v>58</v>
      </c>
      <c r="C57" s="18" t="s">
        <v>114</v>
      </c>
      <c r="D57" s="2" t="s">
        <v>80</v>
      </c>
      <c r="E57" s="18" t="s">
        <v>95</v>
      </c>
      <c r="F57" s="31">
        <v>900491</v>
      </c>
      <c r="G57" s="17"/>
      <c r="H57" s="17"/>
      <c r="I57" s="17"/>
      <c r="J57" s="2">
        <f t="shared" si="0"/>
        <v>27014.73</v>
      </c>
      <c r="K57" s="28">
        <v>0.03</v>
      </c>
    </row>
    <row r="58" spans="1:11" ht="45" x14ac:dyDescent="0.25">
      <c r="A58" s="2" t="s">
        <v>50</v>
      </c>
      <c r="B58" s="2" t="s">
        <v>58</v>
      </c>
      <c r="C58" s="18" t="s">
        <v>121</v>
      </c>
      <c r="D58" s="2" t="s">
        <v>82</v>
      </c>
      <c r="E58" s="2" t="s">
        <v>63</v>
      </c>
      <c r="F58" s="42">
        <v>450931</v>
      </c>
      <c r="G58" s="17"/>
      <c r="H58" s="17"/>
      <c r="I58" s="17"/>
      <c r="J58" s="2">
        <f t="shared" si="0"/>
        <v>13527.93</v>
      </c>
      <c r="K58" s="28">
        <v>0.03</v>
      </c>
    </row>
    <row r="59" spans="1:11" ht="45" x14ac:dyDescent="0.25">
      <c r="A59" s="2" t="s">
        <v>51</v>
      </c>
      <c r="B59" s="2" t="s">
        <v>58</v>
      </c>
      <c r="C59" s="18" t="s">
        <v>122</v>
      </c>
      <c r="D59" s="18" t="s">
        <v>96</v>
      </c>
      <c r="E59" s="18" t="s">
        <v>95</v>
      </c>
      <c r="F59" s="31">
        <v>436351</v>
      </c>
      <c r="G59" s="17"/>
      <c r="H59" s="17"/>
      <c r="I59" s="17"/>
      <c r="J59" s="2">
        <f t="shared" si="0"/>
        <v>13090.529999999999</v>
      </c>
      <c r="K59" s="28">
        <v>0.03</v>
      </c>
    </row>
    <row r="60" spans="1:11" ht="45" x14ac:dyDescent="0.25">
      <c r="A60" s="2" t="s">
        <v>52</v>
      </c>
      <c r="B60" s="2" t="s">
        <v>58</v>
      </c>
      <c r="C60" s="18" t="s">
        <v>121</v>
      </c>
      <c r="D60" s="2" t="s">
        <v>97</v>
      </c>
      <c r="E60" s="18" t="s">
        <v>95</v>
      </c>
      <c r="F60" s="42">
        <v>421257</v>
      </c>
      <c r="G60" s="17"/>
      <c r="H60" s="17"/>
      <c r="I60" s="17"/>
      <c r="J60" s="2">
        <f t="shared" si="0"/>
        <v>12637.71</v>
      </c>
      <c r="K60" s="28">
        <v>0.03</v>
      </c>
    </row>
    <row r="61" spans="1:11" ht="45" x14ac:dyDescent="0.25">
      <c r="A61" s="2" t="s">
        <v>53</v>
      </c>
      <c r="B61" s="2" t="s">
        <v>58</v>
      </c>
      <c r="C61" s="18" t="s">
        <v>123</v>
      </c>
      <c r="D61" s="18" t="s">
        <v>83</v>
      </c>
      <c r="E61" s="2" t="s">
        <v>63</v>
      </c>
      <c r="F61" s="31">
        <v>298471</v>
      </c>
      <c r="G61" s="17"/>
      <c r="H61" s="17"/>
      <c r="I61" s="17"/>
      <c r="J61" s="2">
        <f t="shared" si="0"/>
        <v>8954.1299999999992</v>
      </c>
      <c r="K61" s="28">
        <v>0.03</v>
      </c>
    </row>
    <row r="62" spans="1:11" ht="60" x14ac:dyDescent="0.25">
      <c r="A62" s="2" t="s">
        <v>54</v>
      </c>
      <c r="B62" s="2" t="s">
        <v>58</v>
      </c>
      <c r="C62" s="18" t="s">
        <v>107</v>
      </c>
      <c r="D62" s="18" t="s">
        <v>98</v>
      </c>
      <c r="E62" s="2" t="s">
        <v>63</v>
      </c>
      <c r="F62" s="31">
        <v>614808</v>
      </c>
      <c r="G62" s="17"/>
      <c r="H62" s="17"/>
      <c r="I62" s="17"/>
      <c r="J62" s="2">
        <f t="shared" si="0"/>
        <v>18444.239999999998</v>
      </c>
      <c r="K62" s="28">
        <v>0.03</v>
      </c>
    </row>
    <row r="63" spans="1:11" ht="45" x14ac:dyDescent="0.25">
      <c r="A63" s="2" t="s">
        <v>55</v>
      </c>
      <c r="B63" s="2" t="s">
        <v>58</v>
      </c>
      <c r="C63" s="18" t="s">
        <v>116</v>
      </c>
      <c r="D63" s="18" t="s">
        <v>84</v>
      </c>
      <c r="E63" s="18" t="s">
        <v>99</v>
      </c>
      <c r="F63" s="31">
        <v>706862</v>
      </c>
      <c r="G63" s="17"/>
      <c r="H63" s="17"/>
      <c r="I63" s="17"/>
      <c r="J63" s="2">
        <f t="shared" si="0"/>
        <v>21205.86</v>
      </c>
      <c r="K63" s="28">
        <v>0.03</v>
      </c>
    </row>
    <row r="64" spans="1:11" ht="31.5" x14ac:dyDescent="0.25">
      <c r="A64" s="2" t="s">
        <v>56</v>
      </c>
      <c r="B64" s="2" t="s">
        <v>58</v>
      </c>
      <c r="C64" s="2" t="s">
        <v>113</v>
      </c>
      <c r="D64" s="2" t="s">
        <v>78</v>
      </c>
      <c r="E64" s="27" t="s">
        <v>101</v>
      </c>
      <c r="F64" s="36">
        <v>91737.38</v>
      </c>
      <c r="G64" s="17"/>
      <c r="H64" s="17"/>
      <c r="I64" s="17"/>
      <c r="J64" s="2">
        <f t="shared" si="0"/>
        <v>2752.1214</v>
      </c>
      <c r="K64" s="28">
        <v>0.03</v>
      </c>
    </row>
    <row r="65" spans="1:11" ht="45" x14ac:dyDescent="0.25">
      <c r="A65" s="2" t="s">
        <v>57</v>
      </c>
      <c r="B65" s="2" t="s">
        <v>58</v>
      </c>
      <c r="C65" s="18" t="s">
        <v>127</v>
      </c>
      <c r="D65" s="2" t="s">
        <v>102</v>
      </c>
      <c r="E65" s="2" t="s">
        <v>103</v>
      </c>
      <c r="F65" s="54">
        <v>189068.67</v>
      </c>
      <c r="G65" s="17"/>
      <c r="H65" s="17"/>
      <c r="I65" s="17"/>
      <c r="J65" s="2">
        <f t="shared" si="0"/>
        <v>5672.0601000000006</v>
      </c>
      <c r="K65" s="28">
        <v>0.03</v>
      </c>
    </row>
    <row r="66" spans="1:11" x14ac:dyDescent="0.25">
      <c r="A66" s="2"/>
      <c r="B66" s="2"/>
      <c r="C66" s="2"/>
      <c r="D66" s="2"/>
      <c r="E66" s="2"/>
      <c r="F66" s="37">
        <f>SUM(F41:F65)</f>
        <v>17555674.930000003</v>
      </c>
      <c r="G66" s="6" t="s">
        <v>23</v>
      </c>
      <c r="H66" s="6" t="s">
        <v>23</v>
      </c>
      <c r="I66" s="6" t="s">
        <v>23</v>
      </c>
      <c r="J66" s="2"/>
      <c r="K66" s="2"/>
    </row>
    <row r="67" spans="1:11" x14ac:dyDescent="0.25">
      <c r="A67" s="2" t="s">
        <v>21</v>
      </c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s="15" customFormat="1" x14ac:dyDescent="0.25">
      <c r="A68" s="5"/>
      <c r="K68" s="4"/>
    </row>
    <row r="69" spans="1:11" x14ac:dyDescent="0.25">
      <c r="A69" s="2" t="s">
        <v>4</v>
      </c>
      <c r="B69" s="2"/>
      <c r="C69" s="2"/>
      <c r="D69" s="2"/>
      <c r="E69" s="56">
        <f>SUM(F65+F60+F58+F50+F49+F47+F46+F45+F44+F43+F42+F41+F37+F27+F26+F23+F22+F21+F20+F19+F18+F17+F16+F15+F14+F13)</f>
        <v>16470229.979999999</v>
      </c>
      <c r="F69" s="51">
        <f>SUM(OLE_LINK35+F58+F49+F47+F46+F45+F44+F43+F42+F41+OLE_LINK41+F26+F23+F22+F21+F20+F19+F18+F17+F16+F15+F14+F13+F50+F65+F37)</f>
        <v>16470229.979999999</v>
      </c>
      <c r="G69" s="6" t="s">
        <v>23</v>
      </c>
      <c r="H69" s="6" t="s">
        <v>23</v>
      </c>
      <c r="I69" s="6" t="s">
        <v>23</v>
      </c>
      <c r="J69" s="2"/>
      <c r="K69" s="2"/>
    </row>
    <row r="70" spans="1:11" x14ac:dyDescent="0.25">
      <c r="A70" s="2" t="s">
        <v>33</v>
      </c>
      <c r="B70" s="2"/>
      <c r="C70" s="2"/>
      <c r="D70" s="2"/>
      <c r="E70" s="2"/>
      <c r="F70" s="2"/>
      <c r="G70" s="8" t="s">
        <v>23</v>
      </c>
      <c r="H70" s="8" t="s">
        <v>23</v>
      </c>
      <c r="I70" s="8" t="s">
        <v>23</v>
      </c>
      <c r="J70" s="2"/>
      <c r="K70" s="2"/>
    </row>
    <row r="71" spans="1:11" x14ac:dyDescent="0.25">
      <c r="A71" s="2" t="s">
        <v>1</v>
      </c>
      <c r="B71" s="2" t="s">
        <v>58</v>
      </c>
      <c r="C71" s="2" t="s">
        <v>108</v>
      </c>
      <c r="D71" s="2" t="s">
        <v>60</v>
      </c>
      <c r="E71" s="2" t="s">
        <v>61</v>
      </c>
      <c r="F71" s="45">
        <v>500000</v>
      </c>
      <c r="G71" s="8" t="s">
        <v>23</v>
      </c>
      <c r="H71" s="8" t="s">
        <v>23</v>
      </c>
      <c r="I71" s="8" t="s">
        <v>23</v>
      </c>
      <c r="J71" s="2"/>
      <c r="K71" s="2"/>
    </row>
    <row r="72" spans="1:11" x14ac:dyDescent="0.25">
      <c r="A72" s="2" t="s">
        <v>2</v>
      </c>
      <c r="B72" s="2" t="s">
        <v>58</v>
      </c>
      <c r="C72" s="2" t="s">
        <v>109</v>
      </c>
      <c r="D72" s="2" t="s">
        <v>64</v>
      </c>
      <c r="E72" s="2" t="s">
        <v>61</v>
      </c>
      <c r="F72" s="45">
        <v>1000000</v>
      </c>
      <c r="G72" s="38"/>
      <c r="H72" s="38"/>
      <c r="I72" s="38"/>
      <c r="J72" s="2"/>
      <c r="K72" s="2"/>
    </row>
    <row r="73" spans="1:11" ht="47.25" x14ac:dyDescent="0.25">
      <c r="A73" s="2" t="s">
        <v>3</v>
      </c>
      <c r="B73" s="2" t="s">
        <v>58</v>
      </c>
      <c r="C73" s="2" t="s">
        <v>110</v>
      </c>
      <c r="D73" s="20" t="s">
        <v>65</v>
      </c>
      <c r="E73" s="2" t="s">
        <v>61</v>
      </c>
      <c r="F73" s="45">
        <v>3500000</v>
      </c>
      <c r="G73" s="38"/>
      <c r="H73" s="38"/>
      <c r="I73" s="38"/>
      <c r="J73" s="2"/>
      <c r="K73" s="2"/>
    </row>
    <row r="74" spans="1:11" ht="47.25" x14ac:dyDescent="0.25">
      <c r="A74" s="2" t="s">
        <v>36</v>
      </c>
      <c r="B74" s="2" t="s">
        <v>58</v>
      </c>
      <c r="C74" s="2" t="s">
        <v>111</v>
      </c>
      <c r="D74" s="22" t="s">
        <v>67</v>
      </c>
      <c r="E74" s="2" t="s">
        <v>61</v>
      </c>
      <c r="F74" s="45">
        <v>1500000</v>
      </c>
      <c r="G74" s="38"/>
      <c r="H74" s="38"/>
      <c r="I74" s="38"/>
      <c r="J74" s="2"/>
      <c r="K74" s="2"/>
    </row>
    <row r="75" spans="1:11" ht="47.25" x14ac:dyDescent="0.25">
      <c r="A75" s="2" t="s">
        <v>37</v>
      </c>
      <c r="B75" s="2" t="s">
        <v>58</v>
      </c>
      <c r="C75" s="2" t="s">
        <v>110</v>
      </c>
      <c r="D75" s="22" t="s">
        <v>70</v>
      </c>
      <c r="E75" s="2" t="s">
        <v>61</v>
      </c>
      <c r="F75" s="31">
        <v>1000000</v>
      </c>
      <c r="G75" s="38"/>
      <c r="H75" s="38"/>
      <c r="I75" s="38"/>
      <c r="J75" s="2"/>
      <c r="K75" s="2"/>
    </row>
    <row r="76" spans="1:11" ht="31.5" x14ac:dyDescent="0.25">
      <c r="A76" s="2" t="s">
        <v>38</v>
      </c>
      <c r="B76" s="2" t="s">
        <v>58</v>
      </c>
      <c r="C76" s="2" t="s">
        <v>110</v>
      </c>
      <c r="D76" s="22" t="s">
        <v>71</v>
      </c>
      <c r="E76" s="2" t="s">
        <v>61</v>
      </c>
      <c r="F76" s="31">
        <v>1000000</v>
      </c>
      <c r="G76" s="38"/>
      <c r="H76" s="38"/>
      <c r="I76" s="38"/>
      <c r="J76" s="2"/>
      <c r="K76" s="2"/>
    </row>
    <row r="77" spans="1:11" ht="15.75" x14ac:dyDescent="0.25">
      <c r="A77" s="2" t="s">
        <v>39</v>
      </c>
      <c r="B77" s="2" t="s">
        <v>58</v>
      </c>
      <c r="C77" s="2" t="s">
        <v>108</v>
      </c>
      <c r="D77" s="22" t="s">
        <v>73</v>
      </c>
      <c r="E77" s="2" t="s">
        <v>61</v>
      </c>
      <c r="F77" s="31">
        <v>1000000</v>
      </c>
      <c r="G77" s="38"/>
      <c r="H77" s="38"/>
      <c r="I77" s="38"/>
      <c r="J77" s="2"/>
      <c r="K77" s="2"/>
    </row>
    <row r="78" spans="1:11" ht="31.5" x14ac:dyDescent="0.25">
      <c r="A78" s="2" t="s">
        <v>40</v>
      </c>
      <c r="B78" s="2" t="s">
        <v>58</v>
      </c>
      <c r="C78" s="2" t="s">
        <v>112</v>
      </c>
      <c r="D78" s="22" t="s">
        <v>75</v>
      </c>
      <c r="E78" s="2" t="s">
        <v>61</v>
      </c>
      <c r="F78" s="32">
        <v>2500000</v>
      </c>
      <c r="G78" s="38"/>
      <c r="H78" s="38"/>
      <c r="I78" s="38"/>
      <c r="J78" s="2"/>
      <c r="K78" s="2"/>
    </row>
    <row r="79" spans="1:11" ht="15.75" x14ac:dyDescent="0.25">
      <c r="A79" s="2" t="s">
        <v>41</v>
      </c>
      <c r="B79" s="2" t="s">
        <v>58</v>
      </c>
      <c r="C79" s="2" t="s">
        <v>108</v>
      </c>
      <c r="D79" s="19" t="s">
        <v>76</v>
      </c>
      <c r="E79" s="2" t="s">
        <v>61</v>
      </c>
      <c r="F79" s="29">
        <v>500000</v>
      </c>
      <c r="G79" s="38"/>
      <c r="H79" s="38"/>
      <c r="I79" s="38"/>
      <c r="J79" s="2"/>
      <c r="K79" s="2"/>
    </row>
    <row r="80" spans="1:11" x14ac:dyDescent="0.25">
      <c r="A80" s="2" t="s">
        <v>42</v>
      </c>
      <c r="B80" s="2" t="s">
        <v>58</v>
      </c>
      <c r="C80" s="2" t="s">
        <v>113</v>
      </c>
      <c r="D80" s="2" t="s">
        <v>78</v>
      </c>
      <c r="E80" s="2" t="s">
        <v>61</v>
      </c>
      <c r="F80" s="30">
        <v>500000</v>
      </c>
      <c r="G80" s="38"/>
      <c r="H80" s="38"/>
      <c r="I80" s="38"/>
      <c r="J80" s="2"/>
      <c r="K80" s="2"/>
    </row>
    <row r="81" spans="1:11" ht="45" x14ac:dyDescent="0.25">
      <c r="A81" s="2" t="s">
        <v>43</v>
      </c>
      <c r="B81" s="2" t="s">
        <v>58</v>
      </c>
      <c r="C81" s="18" t="s">
        <v>106</v>
      </c>
      <c r="D81" s="22" t="s">
        <v>89</v>
      </c>
      <c r="E81" s="2" t="s">
        <v>61</v>
      </c>
      <c r="F81" s="31">
        <v>500000</v>
      </c>
      <c r="G81" s="38"/>
      <c r="H81" s="38"/>
      <c r="I81" s="38"/>
      <c r="J81" s="2"/>
      <c r="K81" s="2"/>
    </row>
    <row r="82" spans="1:11" ht="45" x14ac:dyDescent="0.25">
      <c r="A82" s="2" t="s">
        <v>44</v>
      </c>
      <c r="B82" s="2" t="s">
        <v>58</v>
      </c>
      <c r="C82" s="18" t="s">
        <v>107</v>
      </c>
      <c r="D82" s="22" t="s">
        <v>79</v>
      </c>
      <c r="E82" s="2" t="s">
        <v>61</v>
      </c>
      <c r="F82" s="31">
        <v>1000000</v>
      </c>
      <c r="G82" s="38"/>
      <c r="H82" s="38"/>
      <c r="I82" s="38"/>
      <c r="J82" s="2"/>
      <c r="K82" s="2"/>
    </row>
    <row r="83" spans="1:11" ht="45" x14ac:dyDescent="0.25">
      <c r="A83" s="2" t="s">
        <v>45</v>
      </c>
      <c r="B83" s="2" t="s">
        <v>58</v>
      </c>
      <c r="C83" s="18" t="s">
        <v>114</v>
      </c>
      <c r="D83" s="22" t="s">
        <v>80</v>
      </c>
      <c r="E83" s="2" t="s">
        <v>61</v>
      </c>
      <c r="F83" s="33">
        <v>1000000</v>
      </c>
      <c r="G83" s="38"/>
      <c r="H83" s="38"/>
      <c r="I83" s="38"/>
      <c r="J83" s="2"/>
      <c r="K83" s="2"/>
    </row>
    <row r="84" spans="1:11" ht="45" x14ac:dyDescent="0.25">
      <c r="A84" s="2" t="s">
        <v>46</v>
      </c>
      <c r="B84" s="2" t="s">
        <v>58</v>
      </c>
      <c r="C84" s="18" t="s">
        <v>115</v>
      </c>
      <c r="D84" s="22" t="s">
        <v>82</v>
      </c>
      <c r="E84" s="2" t="s">
        <v>61</v>
      </c>
      <c r="F84" s="31">
        <v>1000000</v>
      </c>
      <c r="G84" s="38"/>
      <c r="H84" s="38"/>
      <c r="I84" s="38"/>
      <c r="J84" s="2"/>
      <c r="K84" s="2"/>
    </row>
    <row r="85" spans="1:11" ht="45" x14ac:dyDescent="0.25">
      <c r="A85" s="2" t="s">
        <v>47</v>
      </c>
      <c r="B85" s="2" t="s">
        <v>58</v>
      </c>
      <c r="C85" s="18" t="s">
        <v>115</v>
      </c>
      <c r="D85" s="22" t="s">
        <v>81</v>
      </c>
      <c r="E85" s="2" t="s">
        <v>61</v>
      </c>
      <c r="F85" s="31">
        <v>1000000</v>
      </c>
      <c r="G85" s="38"/>
      <c r="H85" s="38"/>
      <c r="I85" s="38"/>
      <c r="J85" s="2"/>
      <c r="K85" s="2"/>
    </row>
    <row r="86" spans="1:11" ht="45" x14ac:dyDescent="0.25">
      <c r="A86" s="2" t="s">
        <v>48</v>
      </c>
      <c r="B86" s="2" t="s">
        <v>58</v>
      </c>
      <c r="C86" s="18" t="s">
        <v>107</v>
      </c>
      <c r="D86" s="22" t="s">
        <v>83</v>
      </c>
      <c r="E86" s="2" t="s">
        <v>61</v>
      </c>
      <c r="F86" s="31">
        <v>500000</v>
      </c>
      <c r="G86" s="38"/>
      <c r="H86" s="38"/>
      <c r="I86" s="38"/>
      <c r="J86" s="2"/>
      <c r="K86" s="2"/>
    </row>
    <row r="87" spans="1:11" ht="45" x14ac:dyDescent="0.25">
      <c r="A87" s="2" t="s">
        <v>49</v>
      </c>
      <c r="B87" s="2" t="s">
        <v>58</v>
      </c>
      <c r="C87" s="18" t="s">
        <v>116</v>
      </c>
      <c r="D87" s="22" t="s">
        <v>84</v>
      </c>
      <c r="E87" s="2" t="s">
        <v>61</v>
      </c>
      <c r="F87" s="31" t="s">
        <v>124</v>
      </c>
      <c r="G87" s="38"/>
      <c r="H87" s="38"/>
      <c r="I87" s="38"/>
      <c r="J87" s="2"/>
      <c r="K87" s="2"/>
    </row>
    <row r="88" spans="1:11" ht="63" x14ac:dyDescent="0.25">
      <c r="A88" s="2" t="s">
        <v>50</v>
      </c>
      <c r="B88" s="2" t="s">
        <v>58</v>
      </c>
      <c r="C88" s="18" t="s">
        <v>116</v>
      </c>
      <c r="D88" s="23" t="s">
        <v>85</v>
      </c>
      <c r="E88" s="2" t="s">
        <v>61</v>
      </c>
      <c r="F88" s="31">
        <v>3500000</v>
      </c>
      <c r="G88" s="38"/>
      <c r="H88" s="38"/>
      <c r="I88" s="38"/>
      <c r="J88" s="2"/>
      <c r="K88" s="2"/>
    </row>
    <row r="89" spans="1:11" ht="47.25" x14ac:dyDescent="0.25">
      <c r="A89" s="2" t="s">
        <v>51</v>
      </c>
      <c r="B89" s="2" t="s">
        <v>58</v>
      </c>
      <c r="C89" s="18" t="s">
        <v>117</v>
      </c>
      <c r="D89" s="24" t="s">
        <v>86</v>
      </c>
      <c r="E89" s="2" t="s">
        <v>61</v>
      </c>
      <c r="F89" s="31">
        <v>1500000</v>
      </c>
      <c r="G89" s="38"/>
      <c r="H89" s="38"/>
      <c r="I89" s="38"/>
      <c r="J89" s="2"/>
      <c r="K89" s="2"/>
    </row>
    <row r="90" spans="1:11" ht="94.5" x14ac:dyDescent="0.25">
      <c r="A90" s="2" t="s">
        <v>52</v>
      </c>
      <c r="B90" s="2" t="s">
        <v>58</v>
      </c>
      <c r="C90" s="18" t="s">
        <v>118</v>
      </c>
      <c r="D90" s="24" t="s">
        <v>87</v>
      </c>
      <c r="E90" s="2" t="s">
        <v>61</v>
      </c>
      <c r="F90" s="31">
        <v>1000000</v>
      </c>
      <c r="G90" s="38"/>
      <c r="H90" s="38"/>
      <c r="I90" s="38"/>
      <c r="J90" s="2"/>
      <c r="K90" s="2"/>
    </row>
    <row r="91" spans="1:11" ht="47.25" x14ac:dyDescent="0.25">
      <c r="A91" s="2" t="s">
        <v>53</v>
      </c>
      <c r="B91" s="2" t="s">
        <v>58</v>
      </c>
      <c r="C91" s="18" t="s">
        <v>118</v>
      </c>
      <c r="D91" s="24" t="s">
        <v>88</v>
      </c>
      <c r="E91" s="2" t="s">
        <v>61</v>
      </c>
      <c r="F91" s="31">
        <v>1000000</v>
      </c>
      <c r="G91" s="38"/>
      <c r="H91" s="38"/>
      <c r="I91" s="38"/>
      <c r="J91" s="2"/>
      <c r="K91" s="2"/>
    </row>
    <row r="92" spans="1:11" ht="45" x14ac:dyDescent="0.25">
      <c r="A92" s="2" t="s">
        <v>54</v>
      </c>
      <c r="B92" s="2" t="s">
        <v>58</v>
      </c>
      <c r="C92" s="18" t="s">
        <v>118</v>
      </c>
      <c r="D92" s="26" t="s">
        <v>92</v>
      </c>
      <c r="E92" s="2" t="s">
        <v>61</v>
      </c>
      <c r="F92" s="31">
        <v>1066000</v>
      </c>
      <c r="G92" s="38"/>
      <c r="H92" s="38"/>
      <c r="I92" s="38"/>
      <c r="J92" s="2"/>
      <c r="K92" s="2"/>
    </row>
    <row r="93" spans="1:11" ht="45" x14ac:dyDescent="0.25">
      <c r="A93" s="2" t="s">
        <v>55</v>
      </c>
      <c r="B93" s="2" t="s">
        <v>58</v>
      </c>
      <c r="C93" s="18" t="s">
        <v>107</v>
      </c>
      <c r="D93" s="22" t="s">
        <v>96</v>
      </c>
      <c r="E93" s="2" t="s">
        <v>61</v>
      </c>
      <c r="F93" s="31">
        <v>1000000</v>
      </c>
      <c r="G93" s="38"/>
      <c r="H93" s="38"/>
      <c r="I93" s="38"/>
      <c r="J93" s="2"/>
      <c r="K93" s="2"/>
    </row>
    <row r="94" spans="1:11" ht="63" x14ac:dyDescent="0.25">
      <c r="A94" s="2" t="s">
        <v>56</v>
      </c>
      <c r="B94" s="2" t="s">
        <v>58</v>
      </c>
      <c r="C94" s="18" t="s">
        <v>107</v>
      </c>
      <c r="D94" s="19" t="s">
        <v>98</v>
      </c>
      <c r="E94" s="2" t="s">
        <v>61</v>
      </c>
      <c r="F94" s="31">
        <v>1000000</v>
      </c>
      <c r="G94" s="38"/>
      <c r="H94" s="38"/>
      <c r="I94" s="38"/>
      <c r="J94" s="2"/>
      <c r="K94" s="2"/>
    </row>
    <row r="95" spans="1:11" x14ac:dyDescent="0.25">
      <c r="A95" s="2" t="s">
        <v>57</v>
      </c>
      <c r="B95" s="2" t="s">
        <v>58</v>
      </c>
      <c r="C95" s="2" t="s">
        <v>105</v>
      </c>
      <c r="D95" s="2" t="s">
        <v>102</v>
      </c>
      <c r="E95" s="2" t="s">
        <v>61</v>
      </c>
      <c r="F95" s="31">
        <v>1000000</v>
      </c>
      <c r="G95" s="38"/>
      <c r="H95" s="38"/>
      <c r="I95" s="38"/>
      <c r="J95" s="2"/>
      <c r="K95" s="2"/>
    </row>
    <row r="96" spans="1:11" ht="15.75" x14ac:dyDescent="0.25">
      <c r="A96" s="40" t="s">
        <v>125</v>
      </c>
      <c r="B96" s="40" t="s">
        <v>58</v>
      </c>
      <c r="C96" s="40" t="s">
        <v>59</v>
      </c>
      <c r="D96" s="41" t="s">
        <v>77</v>
      </c>
      <c r="E96" s="40" t="s">
        <v>74</v>
      </c>
      <c r="F96" s="42">
        <v>1000000</v>
      </c>
      <c r="G96" s="38"/>
      <c r="H96" s="38"/>
      <c r="I96" s="38"/>
      <c r="J96" s="2"/>
      <c r="K96" s="2"/>
    </row>
    <row r="97" spans="1:12" x14ac:dyDescent="0.25">
      <c r="A97" s="2"/>
      <c r="B97" s="2"/>
      <c r="C97" s="2"/>
      <c r="D97" s="2"/>
      <c r="E97" s="2"/>
      <c r="F97" s="45"/>
      <c r="G97" s="8"/>
      <c r="H97" s="8"/>
      <c r="I97" s="8"/>
      <c r="J97" s="2"/>
      <c r="K97" s="2"/>
    </row>
    <row r="99" spans="1:12" x14ac:dyDescent="0.25">
      <c r="A99" s="1" t="s">
        <v>24</v>
      </c>
    </row>
    <row r="100" spans="1:12" x14ac:dyDescent="0.25">
      <c r="A100" s="1" t="s">
        <v>25</v>
      </c>
    </row>
    <row r="101" spans="1:12" ht="36.75" customHeight="1" x14ac:dyDescent="0.25">
      <c r="A101" s="78" t="s">
        <v>26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4" spans="1:12" x14ac:dyDescent="0.25">
      <c r="B104" s="1" t="s">
        <v>35</v>
      </c>
      <c r="K104" s="16" t="s">
        <v>34</v>
      </c>
    </row>
  </sheetData>
  <mergeCells count="13">
    <mergeCell ref="A6:K6"/>
    <mergeCell ref="A101:L101"/>
    <mergeCell ref="E8:E10"/>
    <mergeCell ref="F8:F10"/>
    <mergeCell ref="G9:G10"/>
    <mergeCell ref="H9:H10"/>
    <mergeCell ref="I9:I10"/>
    <mergeCell ref="J9:K9"/>
    <mergeCell ref="G8:K8"/>
    <mergeCell ref="A8:A10"/>
    <mergeCell ref="B8:B10"/>
    <mergeCell ref="C8:C10"/>
    <mergeCell ref="D8:D1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"/>
  <sheetViews>
    <sheetView tabSelected="1" workbookViewId="0">
      <selection activeCell="A6" sqref="A6:K6"/>
    </sheetView>
  </sheetViews>
  <sheetFormatPr defaultRowHeight="15" x14ac:dyDescent="0.25"/>
  <cols>
    <col min="1" max="1" width="4.140625" style="1" customWidth="1"/>
    <col min="2" max="2" width="19.85546875" style="1" customWidth="1"/>
    <col min="3" max="3" width="21.140625" style="1" customWidth="1"/>
    <col min="4" max="4" width="23.5703125" style="1" customWidth="1"/>
    <col min="5" max="5" width="21.42578125" style="1" customWidth="1"/>
    <col min="6" max="6" width="18.42578125" style="1" customWidth="1"/>
    <col min="7" max="7" width="10.85546875" style="1" customWidth="1"/>
    <col min="8" max="8" width="10" style="1" customWidth="1"/>
    <col min="9" max="9" width="10.85546875" style="1" customWidth="1"/>
    <col min="10" max="10" width="11.28515625" style="1" customWidth="1"/>
    <col min="11" max="16384" width="9.140625" style="1"/>
  </cols>
  <sheetData>
    <row r="1" spans="1:11" ht="13.5" customHeight="1" x14ac:dyDescent="0.25">
      <c r="A1" s="76"/>
      <c r="B1" s="76"/>
      <c r="C1" s="76"/>
      <c r="D1" s="76"/>
      <c r="F1" s="84"/>
      <c r="G1" s="84"/>
      <c r="H1" s="84"/>
      <c r="I1" s="84"/>
      <c r="J1" s="84"/>
      <c r="K1" s="84"/>
    </row>
    <row r="2" spans="1:11" x14ac:dyDescent="0.25">
      <c r="F2" s="85" t="s">
        <v>184</v>
      </c>
      <c r="G2" s="85"/>
      <c r="H2" s="85"/>
      <c r="I2" s="85"/>
      <c r="J2" s="85"/>
      <c r="K2" s="85"/>
    </row>
    <row r="3" spans="1:11" x14ac:dyDescent="0.25">
      <c r="F3" s="85" t="s">
        <v>182</v>
      </c>
      <c r="G3" s="85"/>
      <c r="H3" s="85"/>
      <c r="I3" s="85"/>
      <c r="J3" s="85"/>
      <c r="K3" s="85"/>
    </row>
    <row r="4" spans="1:11" x14ac:dyDescent="0.25">
      <c r="F4" s="85" t="s">
        <v>183</v>
      </c>
      <c r="G4" s="85"/>
      <c r="H4" s="85"/>
      <c r="I4" s="85"/>
      <c r="J4" s="85"/>
      <c r="K4" s="85"/>
    </row>
    <row r="5" spans="1:11" ht="26.25" customHeight="1" x14ac:dyDescent="0.25"/>
    <row r="6" spans="1:11" ht="36" customHeight="1" x14ac:dyDescent="0.25">
      <c r="A6" s="86" t="s">
        <v>32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8" spans="1:11" ht="19.5" customHeight="1" x14ac:dyDescent="0.25">
      <c r="A8" s="82" t="s">
        <v>0</v>
      </c>
      <c r="B8" s="82" t="s">
        <v>6</v>
      </c>
      <c r="C8" s="82" t="s">
        <v>5</v>
      </c>
      <c r="D8" s="82" t="s">
        <v>7</v>
      </c>
      <c r="E8" s="79" t="s">
        <v>8</v>
      </c>
      <c r="F8" s="82" t="s">
        <v>9</v>
      </c>
      <c r="G8" s="83" t="s">
        <v>10</v>
      </c>
      <c r="H8" s="83"/>
      <c r="I8" s="83"/>
      <c r="J8" s="83"/>
      <c r="K8" s="83"/>
    </row>
    <row r="9" spans="1:11" ht="48.75" customHeight="1" x14ac:dyDescent="0.25">
      <c r="A9" s="82"/>
      <c r="B9" s="82"/>
      <c r="C9" s="82"/>
      <c r="D9" s="82"/>
      <c r="E9" s="80"/>
      <c r="F9" s="82"/>
      <c r="G9" s="82" t="s">
        <v>15</v>
      </c>
      <c r="H9" s="82" t="s">
        <v>14</v>
      </c>
      <c r="I9" s="82" t="s">
        <v>16</v>
      </c>
      <c r="J9" s="82" t="s">
        <v>11</v>
      </c>
      <c r="K9" s="82"/>
    </row>
    <row r="10" spans="1:11" x14ac:dyDescent="0.25">
      <c r="A10" s="82"/>
      <c r="B10" s="82"/>
      <c r="C10" s="82"/>
      <c r="D10" s="82"/>
      <c r="E10" s="81"/>
      <c r="F10" s="82"/>
      <c r="G10" s="82"/>
      <c r="H10" s="82"/>
      <c r="I10" s="82"/>
      <c r="J10" s="53" t="s">
        <v>12</v>
      </c>
      <c r="K10" s="53" t="s">
        <v>13</v>
      </c>
    </row>
    <row r="11" spans="1:11" x14ac:dyDescent="0.25">
      <c r="A11" s="52">
        <v>1</v>
      </c>
      <c r="B11" s="52">
        <v>2</v>
      </c>
      <c r="C11" s="52">
        <v>3</v>
      </c>
      <c r="D11" s="52">
        <v>4</v>
      </c>
      <c r="E11" s="52">
        <v>5</v>
      </c>
      <c r="F11" s="52">
        <v>6</v>
      </c>
      <c r="G11" s="52">
        <v>7</v>
      </c>
      <c r="H11" s="52">
        <v>8</v>
      </c>
      <c r="I11" s="52">
        <v>9</v>
      </c>
      <c r="J11" s="53">
        <v>10</v>
      </c>
      <c r="K11" s="53">
        <v>11</v>
      </c>
    </row>
    <row r="12" spans="1:11" ht="21.75" customHeight="1" x14ac:dyDescent="0.25">
      <c r="A12" s="9" t="s">
        <v>20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27.75" customHeight="1" x14ac:dyDescent="0.25">
      <c r="A13" s="55">
        <v>1</v>
      </c>
      <c r="B13" s="2" t="s">
        <v>58</v>
      </c>
      <c r="C13" s="61" t="s">
        <v>108</v>
      </c>
      <c r="D13" s="2" t="s">
        <v>152</v>
      </c>
      <c r="E13" s="2" t="s">
        <v>61</v>
      </c>
      <c r="F13" s="64">
        <v>307789.18</v>
      </c>
      <c r="G13" s="55" t="s">
        <v>23</v>
      </c>
      <c r="H13" s="55" t="s">
        <v>23</v>
      </c>
      <c r="I13" s="55" t="s">
        <v>23</v>
      </c>
      <c r="J13" s="2"/>
      <c r="K13" s="2"/>
    </row>
    <row r="14" spans="1:11" ht="27" customHeight="1" x14ac:dyDescent="0.25">
      <c r="A14" s="55">
        <v>2</v>
      </c>
      <c r="B14" s="2" t="s">
        <v>58</v>
      </c>
      <c r="C14" s="61" t="s">
        <v>109</v>
      </c>
      <c r="D14" s="2" t="s">
        <v>151</v>
      </c>
      <c r="E14" s="2" t="s">
        <v>61</v>
      </c>
      <c r="F14" s="65">
        <v>604431.88</v>
      </c>
      <c r="G14" s="55" t="s">
        <v>23</v>
      </c>
      <c r="H14" s="55" t="s">
        <v>23</v>
      </c>
      <c r="I14" s="55" t="s">
        <v>23</v>
      </c>
      <c r="J14" s="2"/>
      <c r="K14" s="2"/>
    </row>
    <row r="15" spans="1:11" ht="47.25" x14ac:dyDescent="0.25">
      <c r="A15" s="55">
        <v>3</v>
      </c>
      <c r="B15" s="2" t="s">
        <v>58</v>
      </c>
      <c r="C15" s="61" t="s">
        <v>110</v>
      </c>
      <c r="D15" s="20" t="s">
        <v>65</v>
      </c>
      <c r="E15" s="2" t="s">
        <v>61</v>
      </c>
      <c r="F15" s="66">
        <v>855986.26</v>
      </c>
      <c r="G15" s="55" t="s">
        <v>23</v>
      </c>
      <c r="H15" s="55" t="s">
        <v>23</v>
      </c>
      <c r="I15" s="55" t="s">
        <v>23</v>
      </c>
      <c r="J15" s="2"/>
      <c r="K15" s="2"/>
    </row>
    <row r="16" spans="1:11" ht="47.25" x14ac:dyDescent="0.25">
      <c r="A16" s="55">
        <v>4</v>
      </c>
      <c r="B16" s="2" t="s">
        <v>58</v>
      </c>
      <c r="C16" s="61" t="s">
        <v>111</v>
      </c>
      <c r="D16" s="22" t="s">
        <v>67</v>
      </c>
      <c r="E16" s="2" t="s">
        <v>61</v>
      </c>
      <c r="F16" s="66">
        <v>461255.28</v>
      </c>
      <c r="G16" s="55" t="s">
        <v>23</v>
      </c>
      <c r="H16" s="55" t="s">
        <v>23</v>
      </c>
      <c r="I16" s="55" t="s">
        <v>23</v>
      </c>
      <c r="J16" s="2"/>
      <c r="K16" s="2"/>
    </row>
    <row r="17" spans="1:11" ht="47.25" x14ac:dyDescent="0.25">
      <c r="A17" s="55">
        <v>5</v>
      </c>
      <c r="B17" s="2" t="s">
        <v>58</v>
      </c>
      <c r="C17" s="61" t="s">
        <v>110</v>
      </c>
      <c r="D17" s="22" t="s">
        <v>70</v>
      </c>
      <c r="E17" s="2" t="s">
        <v>61</v>
      </c>
      <c r="F17" s="66">
        <v>873637.95</v>
      </c>
      <c r="G17" s="55" t="s">
        <v>23</v>
      </c>
      <c r="H17" s="55" t="s">
        <v>23</v>
      </c>
      <c r="I17" s="55" t="s">
        <v>23</v>
      </c>
      <c r="J17" s="2"/>
      <c r="K17" s="2"/>
    </row>
    <row r="18" spans="1:11" ht="31.5" x14ac:dyDescent="0.25">
      <c r="A18" s="55">
        <v>6</v>
      </c>
      <c r="B18" s="2" t="s">
        <v>58</v>
      </c>
      <c r="C18" s="61" t="s">
        <v>110</v>
      </c>
      <c r="D18" s="22" t="s">
        <v>71</v>
      </c>
      <c r="E18" s="2" t="s">
        <v>61</v>
      </c>
      <c r="F18" s="66">
        <v>467720.43</v>
      </c>
      <c r="G18" s="55" t="s">
        <v>23</v>
      </c>
      <c r="H18" s="55" t="s">
        <v>23</v>
      </c>
      <c r="I18" s="55" t="s">
        <v>23</v>
      </c>
      <c r="J18" s="2"/>
      <c r="K18" s="2"/>
    </row>
    <row r="19" spans="1:11" ht="31.5" customHeight="1" x14ac:dyDescent="0.25">
      <c r="A19" s="55">
        <v>7</v>
      </c>
      <c r="B19" s="2" t="s">
        <v>58</v>
      </c>
      <c r="C19" s="61" t="s">
        <v>108</v>
      </c>
      <c r="D19" s="22" t="s">
        <v>73</v>
      </c>
      <c r="E19" s="2" t="s">
        <v>61</v>
      </c>
      <c r="F19" s="66">
        <v>293193.21999999997</v>
      </c>
      <c r="G19" s="55" t="s">
        <v>23</v>
      </c>
      <c r="H19" s="55" t="s">
        <v>23</v>
      </c>
      <c r="I19" s="55" t="s">
        <v>23</v>
      </c>
      <c r="J19" s="2"/>
      <c r="K19" s="2"/>
    </row>
    <row r="20" spans="1:11" ht="31.5" x14ac:dyDescent="0.25">
      <c r="A20" s="55">
        <v>8</v>
      </c>
      <c r="B20" s="2" t="s">
        <v>58</v>
      </c>
      <c r="C20" s="61" t="s">
        <v>112</v>
      </c>
      <c r="D20" s="22" t="s">
        <v>75</v>
      </c>
      <c r="E20" s="2" t="s">
        <v>61</v>
      </c>
      <c r="F20" s="67">
        <v>2500000</v>
      </c>
      <c r="G20" s="55" t="s">
        <v>23</v>
      </c>
      <c r="H20" s="55" t="s">
        <v>23</v>
      </c>
      <c r="I20" s="55" t="s">
        <v>23</v>
      </c>
      <c r="J20" s="2"/>
      <c r="K20" s="2"/>
    </row>
    <row r="21" spans="1:11" ht="31.5" x14ac:dyDescent="0.25">
      <c r="A21" s="55">
        <v>9</v>
      </c>
      <c r="B21" s="2" t="s">
        <v>58</v>
      </c>
      <c r="C21" s="61" t="s">
        <v>108</v>
      </c>
      <c r="D21" s="19" t="s">
        <v>153</v>
      </c>
      <c r="E21" s="2" t="s">
        <v>61</v>
      </c>
      <c r="F21" s="64">
        <v>500000</v>
      </c>
      <c r="G21" s="55" t="s">
        <v>23</v>
      </c>
      <c r="H21" s="55" t="s">
        <v>23</v>
      </c>
      <c r="I21" s="55" t="s">
        <v>23</v>
      </c>
      <c r="J21" s="2"/>
      <c r="K21" s="2"/>
    </row>
    <row r="22" spans="1:11" ht="30" x14ac:dyDescent="0.25">
      <c r="A22" s="55">
        <v>10</v>
      </c>
      <c r="B22" s="2" t="s">
        <v>58</v>
      </c>
      <c r="C22" s="2" t="s">
        <v>126</v>
      </c>
      <c r="D22" s="18" t="s">
        <v>167</v>
      </c>
      <c r="E22" s="2" t="s">
        <v>61</v>
      </c>
      <c r="F22" s="65">
        <v>408262.62</v>
      </c>
      <c r="G22" s="55" t="s">
        <v>23</v>
      </c>
      <c r="H22" s="55" t="s">
        <v>23</v>
      </c>
      <c r="I22" s="55" t="s">
        <v>23</v>
      </c>
      <c r="J22" s="2"/>
      <c r="K22" s="2"/>
    </row>
    <row r="23" spans="1:11" ht="45" x14ac:dyDescent="0.25">
      <c r="A23" s="55">
        <v>11</v>
      </c>
      <c r="B23" s="2" t="s">
        <v>58</v>
      </c>
      <c r="C23" s="18" t="s">
        <v>106</v>
      </c>
      <c r="D23" s="22" t="s">
        <v>150</v>
      </c>
      <c r="E23" s="2" t="s">
        <v>61</v>
      </c>
      <c r="F23" s="66">
        <v>387496</v>
      </c>
      <c r="G23" s="55" t="s">
        <v>23</v>
      </c>
      <c r="H23" s="55" t="s">
        <v>23</v>
      </c>
      <c r="I23" s="55" t="s">
        <v>23</v>
      </c>
      <c r="J23" s="2"/>
      <c r="K23" s="2"/>
    </row>
    <row r="24" spans="1:11" ht="45" x14ac:dyDescent="0.25">
      <c r="A24" s="55">
        <v>12</v>
      </c>
      <c r="B24" s="2" t="s">
        <v>58</v>
      </c>
      <c r="C24" s="18" t="s">
        <v>115</v>
      </c>
      <c r="D24" s="22" t="s">
        <v>157</v>
      </c>
      <c r="E24" s="2" t="s">
        <v>61</v>
      </c>
      <c r="F24" s="66">
        <v>549069</v>
      </c>
      <c r="G24" s="55" t="s">
        <v>23</v>
      </c>
      <c r="H24" s="55" t="s">
        <v>23</v>
      </c>
      <c r="I24" s="55" t="s">
        <v>23</v>
      </c>
      <c r="J24" s="2"/>
      <c r="K24" s="2"/>
    </row>
    <row r="25" spans="1:11" ht="45" x14ac:dyDescent="0.25">
      <c r="A25" s="55">
        <v>13</v>
      </c>
      <c r="B25" s="2" t="s">
        <v>58</v>
      </c>
      <c r="C25" s="18" t="s">
        <v>115</v>
      </c>
      <c r="D25" s="22" t="s">
        <v>158</v>
      </c>
      <c r="E25" s="2" t="s">
        <v>61</v>
      </c>
      <c r="F25" s="66">
        <v>578743</v>
      </c>
      <c r="G25" s="55" t="s">
        <v>23</v>
      </c>
      <c r="H25" s="55" t="s">
        <v>23</v>
      </c>
      <c r="I25" s="55" t="s">
        <v>23</v>
      </c>
      <c r="J25" s="2"/>
      <c r="K25" s="2"/>
    </row>
    <row r="26" spans="1:11" ht="63" x14ac:dyDescent="0.25">
      <c r="A26" s="55">
        <v>14</v>
      </c>
      <c r="B26" s="2" t="s">
        <v>58</v>
      </c>
      <c r="C26" s="18" t="s">
        <v>116</v>
      </c>
      <c r="D26" s="23" t="s">
        <v>85</v>
      </c>
      <c r="E26" s="2" t="s">
        <v>61</v>
      </c>
      <c r="F26" s="66">
        <v>1847419</v>
      </c>
      <c r="G26" s="55" t="s">
        <v>23</v>
      </c>
      <c r="H26" s="55" t="s">
        <v>23</v>
      </c>
      <c r="I26" s="55" t="s">
        <v>23</v>
      </c>
      <c r="J26" s="2"/>
      <c r="K26" s="2"/>
    </row>
    <row r="27" spans="1:11" ht="52.5" customHeight="1" x14ac:dyDescent="0.25">
      <c r="A27" s="55">
        <v>15</v>
      </c>
      <c r="B27" s="2" t="s">
        <v>58</v>
      </c>
      <c r="C27" s="18" t="s">
        <v>117</v>
      </c>
      <c r="D27" s="24" t="s">
        <v>86</v>
      </c>
      <c r="E27" s="2" t="s">
        <v>61</v>
      </c>
      <c r="F27" s="66">
        <v>48960</v>
      </c>
      <c r="G27" s="55" t="s">
        <v>23</v>
      </c>
      <c r="H27" s="55" t="s">
        <v>23</v>
      </c>
      <c r="I27" s="55" t="s">
        <v>23</v>
      </c>
      <c r="J27" s="2"/>
      <c r="K27" s="2"/>
    </row>
    <row r="28" spans="1:11" ht="52.5" customHeight="1" x14ac:dyDescent="0.25">
      <c r="A28" s="74">
        <v>16</v>
      </c>
      <c r="B28" s="2" t="s">
        <v>58</v>
      </c>
      <c r="C28" s="18" t="s">
        <v>108</v>
      </c>
      <c r="D28" s="24" t="s">
        <v>129</v>
      </c>
      <c r="E28" s="2" t="s">
        <v>61</v>
      </c>
      <c r="F28" s="66">
        <v>140870.38</v>
      </c>
      <c r="G28" s="74" t="s">
        <v>23</v>
      </c>
      <c r="H28" s="74" t="s">
        <v>23</v>
      </c>
      <c r="I28" s="74" t="s">
        <v>23</v>
      </c>
      <c r="J28" s="2"/>
      <c r="K28" s="2"/>
    </row>
    <row r="29" spans="1:11" ht="52.5" customHeight="1" x14ac:dyDescent="0.25">
      <c r="A29" s="74">
        <v>17</v>
      </c>
      <c r="B29" s="2" t="s">
        <v>58</v>
      </c>
      <c r="C29" s="18" t="s">
        <v>117</v>
      </c>
      <c r="D29" s="24" t="s">
        <v>130</v>
      </c>
      <c r="E29" s="2" t="s">
        <v>61</v>
      </c>
      <c r="F29" s="66">
        <v>99509</v>
      </c>
      <c r="G29" s="74" t="s">
        <v>23</v>
      </c>
      <c r="H29" s="74" t="s">
        <v>23</v>
      </c>
      <c r="I29" s="74" t="s">
        <v>23</v>
      </c>
      <c r="J29" s="2"/>
      <c r="K29" s="2"/>
    </row>
    <row r="30" spans="1:11" ht="52.5" customHeight="1" x14ac:dyDescent="0.25">
      <c r="A30" s="74">
        <v>18</v>
      </c>
      <c r="B30" s="2" t="s">
        <v>58</v>
      </c>
      <c r="C30" s="18" t="s">
        <v>131</v>
      </c>
      <c r="D30" s="24" t="s">
        <v>132</v>
      </c>
      <c r="E30" s="2" t="s">
        <v>61</v>
      </c>
      <c r="F30" s="66">
        <v>42921</v>
      </c>
      <c r="G30" s="74" t="s">
        <v>23</v>
      </c>
      <c r="H30" s="74" t="s">
        <v>23</v>
      </c>
      <c r="I30" s="74" t="s">
        <v>23</v>
      </c>
      <c r="J30" s="2"/>
      <c r="K30" s="2"/>
    </row>
    <row r="31" spans="1:11" ht="52.5" customHeight="1" x14ac:dyDescent="0.25">
      <c r="A31" s="74">
        <v>19</v>
      </c>
      <c r="B31" s="2" t="s">
        <v>58</v>
      </c>
      <c r="C31" s="18" t="s">
        <v>131</v>
      </c>
      <c r="D31" s="24" t="s">
        <v>154</v>
      </c>
      <c r="E31" s="2" t="s">
        <v>61</v>
      </c>
      <c r="F31" s="66">
        <v>135835</v>
      </c>
      <c r="G31" s="74" t="s">
        <v>23</v>
      </c>
      <c r="H31" s="74" t="s">
        <v>23</v>
      </c>
      <c r="I31" s="74" t="s">
        <v>23</v>
      </c>
      <c r="J31" s="2"/>
      <c r="K31" s="2"/>
    </row>
    <row r="32" spans="1:11" ht="52.5" customHeight="1" x14ac:dyDescent="0.25">
      <c r="A32" s="74">
        <v>20</v>
      </c>
      <c r="B32" s="2" t="s">
        <v>58</v>
      </c>
      <c r="C32" s="18" t="s">
        <v>133</v>
      </c>
      <c r="D32" s="24" t="s">
        <v>134</v>
      </c>
      <c r="E32" s="2" t="s">
        <v>61</v>
      </c>
      <c r="F32" s="66">
        <v>172287</v>
      </c>
      <c r="G32" s="74" t="s">
        <v>23</v>
      </c>
      <c r="H32" s="74" t="s">
        <v>23</v>
      </c>
      <c r="I32" s="74" t="s">
        <v>23</v>
      </c>
      <c r="J32" s="2"/>
      <c r="K32" s="2"/>
    </row>
    <row r="33" spans="1:11" ht="52.5" customHeight="1" x14ac:dyDescent="0.25">
      <c r="A33" s="74">
        <v>21</v>
      </c>
      <c r="B33" s="2" t="s">
        <v>58</v>
      </c>
      <c r="C33" s="18" t="s">
        <v>133</v>
      </c>
      <c r="D33" s="24" t="s">
        <v>135</v>
      </c>
      <c r="E33" s="2" t="s">
        <v>61</v>
      </c>
      <c r="F33" s="66">
        <v>385192</v>
      </c>
      <c r="G33" s="74" t="s">
        <v>23</v>
      </c>
      <c r="H33" s="74" t="s">
        <v>23</v>
      </c>
      <c r="I33" s="74" t="s">
        <v>23</v>
      </c>
      <c r="J33" s="2"/>
      <c r="K33" s="2"/>
    </row>
    <row r="34" spans="1:11" ht="52.5" customHeight="1" x14ac:dyDescent="0.25">
      <c r="A34" s="74">
        <v>22</v>
      </c>
      <c r="B34" s="2" t="s">
        <v>58</v>
      </c>
      <c r="C34" s="18" t="s">
        <v>133</v>
      </c>
      <c r="D34" s="24" t="s">
        <v>136</v>
      </c>
      <c r="E34" s="2" t="s">
        <v>61</v>
      </c>
      <c r="F34" s="66">
        <f>370158+93117.49</f>
        <v>463275.49</v>
      </c>
      <c r="G34" s="74" t="s">
        <v>23</v>
      </c>
      <c r="H34" s="74" t="s">
        <v>23</v>
      </c>
      <c r="I34" s="74" t="s">
        <v>23</v>
      </c>
      <c r="J34" s="2"/>
      <c r="K34" s="2"/>
    </row>
    <row r="35" spans="1:11" ht="52.5" customHeight="1" x14ac:dyDescent="0.25">
      <c r="A35" s="74">
        <v>23</v>
      </c>
      <c r="B35" s="2" t="s">
        <v>58</v>
      </c>
      <c r="C35" s="18" t="s">
        <v>107</v>
      </c>
      <c r="D35" s="24" t="s">
        <v>169</v>
      </c>
      <c r="E35" s="2" t="s">
        <v>61</v>
      </c>
      <c r="F35" s="66">
        <v>79105</v>
      </c>
      <c r="G35" s="74" t="s">
        <v>23</v>
      </c>
      <c r="H35" s="74" t="s">
        <v>23</v>
      </c>
      <c r="I35" s="74" t="s">
        <v>23</v>
      </c>
      <c r="J35" s="2"/>
      <c r="K35" s="2"/>
    </row>
    <row r="36" spans="1:11" ht="52.5" customHeight="1" x14ac:dyDescent="0.25">
      <c r="A36" s="74">
        <v>24</v>
      </c>
      <c r="B36" s="2" t="s">
        <v>58</v>
      </c>
      <c r="C36" s="18" t="s">
        <v>107</v>
      </c>
      <c r="D36" s="24" t="s">
        <v>168</v>
      </c>
      <c r="E36" s="2" t="s">
        <v>61</v>
      </c>
      <c r="F36" s="66">
        <v>484545</v>
      </c>
      <c r="G36" s="74" t="s">
        <v>23</v>
      </c>
      <c r="H36" s="74" t="s">
        <v>23</v>
      </c>
      <c r="I36" s="74" t="s">
        <v>23</v>
      </c>
      <c r="J36" s="2"/>
      <c r="K36" s="2"/>
    </row>
    <row r="37" spans="1:11" ht="52.5" customHeight="1" x14ac:dyDescent="0.25">
      <c r="A37" s="74">
        <v>25</v>
      </c>
      <c r="B37" s="2" t="s">
        <v>58</v>
      </c>
      <c r="C37" s="18" t="s">
        <v>116</v>
      </c>
      <c r="D37" s="24" t="s">
        <v>149</v>
      </c>
      <c r="E37" s="2" t="s">
        <v>61</v>
      </c>
      <c r="F37" s="66">
        <v>304883</v>
      </c>
      <c r="G37" s="74" t="s">
        <v>23</v>
      </c>
      <c r="H37" s="74" t="s">
        <v>23</v>
      </c>
      <c r="I37" s="74" t="s">
        <v>23</v>
      </c>
      <c r="J37" s="2"/>
      <c r="K37" s="2"/>
    </row>
    <row r="38" spans="1:11" ht="45" x14ac:dyDescent="0.25">
      <c r="A38" s="55">
        <v>26</v>
      </c>
      <c r="B38" s="2" t="s">
        <v>58</v>
      </c>
      <c r="C38" s="18" t="s">
        <v>127</v>
      </c>
      <c r="D38" s="2" t="s">
        <v>102</v>
      </c>
      <c r="E38" s="2" t="s">
        <v>61</v>
      </c>
      <c r="F38" s="66">
        <v>826519.88</v>
      </c>
      <c r="G38" s="55" t="s">
        <v>23</v>
      </c>
      <c r="H38" s="55" t="s">
        <v>23</v>
      </c>
      <c r="I38" s="55" t="s">
        <v>23</v>
      </c>
      <c r="J38" s="2"/>
      <c r="K38" s="2"/>
    </row>
    <row r="39" spans="1:11" x14ac:dyDescent="0.25">
      <c r="A39" s="2"/>
      <c r="B39" s="2"/>
      <c r="C39" s="2"/>
      <c r="D39" s="2"/>
      <c r="E39" s="2"/>
      <c r="F39" s="68">
        <f>SUM(F13:F38)</f>
        <v>13818906.570000002</v>
      </c>
      <c r="G39" s="55"/>
      <c r="H39" s="55"/>
      <c r="I39" s="55"/>
      <c r="J39" s="2"/>
      <c r="K39" s="2"/>
    </row>
    <row r="40" spans="1:11" x14ac:dyDescent="0.25">
      <c r="A40" s="2" t="s">
        <v>21</v>
      </c>
      <c r="B40" s="2"/>
      <c r="C40" s="2"/>
      <c r="D40" s="2"/>
      <c r="E40" s="2"/>
      <c r="F40" s="34"/>
      <c r="G40" s="55"/>
      <c r="H40" s="55"/>
      <c r="I40" s="55"/>
      <c r="J40" s="2"/>
      <c r="K40" s="2"/>
    </row>
    <row r="41" spans="1:11" x14ac:dyDescent="0.25">
      <c r="A41" s="12" t="s">
        <v>22</v>
      </c>
      <c r="B41" s="13"/>
      <c r="C41" s="13"/>
      <c r="D41" s="57"/>
      <c r="E41" s="13"/>
      <c r="F41" s="35"/>
      <c r="G41" s="55"/>
      <c r="H41" s="55"/>
      <c r="I41" s="55"/>
      <c r="J41" s="13"/>
      <c r="K41" s="14"/>
    </row>
    <row r="42" spans="1:11" ht="36.75" customHeight="1" x14ac:dyDescent="0.25">
      <c r="A42" s="2" t="s">
        <v>1</v>
      </c>
      <c r="B42" s="2" t="s">
        <v>62</v>
      </c>
      <c r="C42" s="61" t="s">
        <v>108</v>
      </c>
      <c r="D42" s="2" t="s">
        <v>60</v>
      </c>
      <c r="E42" s="2" t="s">
        <v>63</v>
      </c>
      <c r="F42" s="66">
        <v>192210.82</v>
      </c>
      <c r="G42" s="55" t="s">
        <v>23</v>
      </c>
      <c r="H42" s="55" t="s">
        <v>23</v>
      </c>
      <c r="I42" s="55" t="s">
        <v>23</v>
      </c>
      <c r="J42" s="2">
        <v>5766.32</v>
      </c>
      <c r="K42" s="28">
        <v>0.03</v>
      </c>
    </row>
    <row r="43" spans="1:11" ht="60" x14ac:dyDescent="0.25">
      <c r="A43" s="2" t="s">
        <v>2</v>
      </c>
      <c r="B43" s="2" t="s">
        <v>58</v>
      </c>
      <c r="C43" s="2" t="s">
        <v>109</v>
      </c>
      <c r="D43" s="2" t="s">
        <v>64</v>
      </c>
      <c r="E43" s="18" t="s">
        <v>91</v>
      </c>
      <c r="F43" s="66">
        <v>395568.12</v>
      </c>
      <c r="G43" s="55" t="s">
        <v>23</v>
      </c>
      <c r="H43" s="55" t="s">
        <v>23</v>
      </c>
      <c r="I43" s="55" t="s">
        <v>23</v>
      </c>
      <c r="J43" s="2">
        <v>11867.04</v>
      </c>
      <c r="K43" s="28">
        <v>0.03</v>
      </c>
    </row>
    <row r="44" spans="1:11" ht="30" x14ac:dyDescent="0.25">
      <c r="A44" s="2" t="s">
        <v>3</v>
      </c>
      <c r="B44" s="2" t="s">
        <v>58</v>
      </c>
      <c r="C44" s="2" t="s">
        <v>110</v>
      </c>
      <c r="D44" s="18" t="s">
        <v>65</v>
      </c>
      <c r="E44" s="2" t="s">
        <v>161</v>
      </c>
      <c r="F44" s="66">
        <v>2644013.7400000002</v>
      </c>
      <c r="G44" s="55" t="s">
        <v>23</v>
      </c>
      <c r="H44" s="55" t="s">
        <v>23</v>
      </c>
      <c r="I44" s="55" t="s">
        <v>23</v>
      </c>
      <c r="J44" s="2">
        <v>79320.41</v>
      </c>
      <c r="K44" s="28">
        <v>0.03</v>
      </c>
    </row>
    <row r="45" spans="1:11" ht="60" x14ac:dyDescent="0.25">
      <c r="A45" s="2" t="s">
        <v>36</v>
      </c>
      <c r="B45" s="2" t="s">
        <v>58</v>
      </c>
      <c r="C45" s="2" t="s">
        <v>111</v>
      </c>
      <c r="D45" s="18" t="s">
        <v>68</v>
      </c>
      <c r="E45" s="2" t="s">
        <v>160</v>
      </c>
      <c r="F45" s="66">
        <v>1038744.72</v>
      </c>
      <c r="G45" s="55" t="s">
        <v>23</v>
      </c>
      <c r="H45" s="55" t="s">
        <v>23</v>
      </c>
      <c r="I45" s="55" t="s">
        <v>23</v>
      </c>
      <c r="J45" s="2">
        <v>31162.34</v>
      </c>
      <c r="K45" s="28">
        <v>0.03</v>
      </c>
    </row>
    <row r="46" spans="1:11" ht="47.25" x14ac:dyDescent="0.25">
      <c r="A46" s="2" t="s">
        <v>37</v>
      </c>
      <c r="B46" s="2" t="s">
        <v>58</v>
      </c>
      <c r="C46" s="2" t="s">
        <v>110</v>
      </c>
      <c r="D46" s="19" t="s">
        <v>70</v>
      </c>
      <c r="E46" s="18" t="s">
        <v>100</v>
      </c>
      <c r="F46" s="66">
        <v>126362.05</v>
      </c>
      <c r="G46" s="55" t="s">
        <v>23</v>
      </c>
      <c r="H46" s="55" t="s">
        <v>23</v>
      </c>
      <c r="I46" s="55" t="s">
        <v>23</v>
      </c>
      <c r="J46" s="2">
        <v>3790.86</v>
      </c>
      <c r="K46" s="28">
        <v>0.03</v>
      </c>
    </row>
    <row r="47" spans="1:11" ht="30" x14ac:dyDescent="0.25">
      <c r="A47" s="2" t="s">
        <v>38</v>
      </c>
      <c r="B47" s="2" t="s">
        <v>58</v>
      </c>
      <c r="C47" s="2" t="s">
        <v>110</v>
      </c>
      <c r="D47" s="18" t="s">
        <v>71</v>
      </c>
      <c r="E47" s="2" t="s">
        <v>63</v>
      </c>
      <c r="F47" s="66">
        <v>532279.56999999995</v>
      </c>
      <c r="G47" s="55" t="s">
        <v>23</v>
      </c>
      <c r="H47" s="55" t="s">
        <v>23</v>
      </c>
      <c r="I47" s="55" t="s">
        <v>23</v>
      </c>
      <c r="J47" s="2">
        <f>F47*0.03</f>
        <v>15968.387099999998</v>
      </c>
      <c r="K47" s="28">
        <v>0.03</v>
      </c>
    </row>
    <row r="48" spans="1:11" ht="28.5" customHeight="1" x14ac:dyDescent="0.25">
      <c r="A48" s="2" t="s">
        <v>39</v>
      </c>
      <c r="B48" s="2" t="s">
        <v>58</v>
      </c>
      <c r="C48" s="61" t="s">
        <v>108</v>
      </c>
      <c r="D48" s="2" t="s">
        <v>170</v>
      </c>
      <c r="E48" s="2" t="s">
        <v>74</v>
      </c>
      <c r="F48" s="66">
        <v>706806.78</v>
      </c>
      <c r="G48" s="55" t="s">
        <v>23</v>
      </c>
      <c r="H48" s="55" t="s">
        <v>23</v>
      </c>
      <c r="I48" s="55" t="s">
        <v>23</v>
      </c>
      <c r="J48" s="63">
        <v>21204.2</v>
      </c>
      <c r="K48" s="28">
        <v>0.03</v>
      </c>
    </row>
    <row r="49" spans="1:11" ht="45" x14ac:dyDescent="0.25">
      <c r="A49" s="2" t="s">
        <v>40</v>
      </c>
      <c r="B49" s="2" t="s">
        <v>58</v>
      </c>
      <c r="C49" s="18" t="s">
        <v>106</v>
      </c>
      <c r="D49" s="18" t="s">
        <v>171</v>
      </c>
      <c r="E49" s="22" t="s">
        <v>162</v>
      </c>
      <c r="F49" s="69">
        <v>112504</v>
      </c>
      <c r="G49" s="55" t="s">
        <v>23</v>
      </c>
      <c r="H49" s="55" t="s">
        <v>23</v>
      </c>
      <c r="I49" s="55" t="s">
        <v>23</v>
      </c>
      <c r="J49" s="2">
        <f t="shared" ref="J49:J53" si="0">F49*0.03</f>
        <v>3375.12</v>
      </c>
      <c r="K49" s="28">
        <v>0.03</v>
      </c>
    </row>
    <row r="50" spans="1:11" ht="60" x14ac:dyDescent="0.25">
      <c r="A50" s="2" t="s">
        <v>41</v>
      </c>
      <c r="B50" s="2" t="s">
        <v>58</v>
      </c>
      <c r="C50" s="18" t="s">
        <v>117</v>
      </c>
      <c r="D50" s="18" t="s">
        <v>172</v>
      </c>
      <c r="E50" s="18" t="s">
        <v>163</v>
      </c>
      <c r="F50" s="66">
        <v>1451040</v>
      </c>
      <c r="G50" s="55" t="s">
        <v>23</v>
      </c>
      <c r="H50" s="55" t="s">
        <v>23</v>
      </c>
      <c r="I50" s="55" t="s">
        <v>23</v>
      </c>
      <c r="J50" s="63">
        <f t="shared" si="0"/>
        <v>43531.199999999997</v>
      </c>
      <c r="K50" s="28">
        <v>0.03</v>
      </c>
    </row>
    <row r="51" spans="1:11" ht="60" x14ac:dyDescent="0.25">
      <c r="A51" s="2" t="s">
        <v>42</v>
      </c>
      <c r="B51" s="2" t="s">
        <v>58</v>
      </c>
      <c r="C51" s="18" t="s">
        <v>116</v>
      </c>
      <c r="D51" s="18" t="s">
        <v>173</v>
      </c>
      <c r="E51" s="18" t="s">
        <v>163</v>
      </c>
      <c r="F51" s="66">
        <v>1652581</v>
      </c>
      <c r="G51" s="55" t="s">
        <v>23</v>
      </c>
      <c r="H51" s="55" t="s">
        <v>23</v>
      </c>
      <c r="I51" s="55" t="s">
        <v>23</v>
      </c>
      <c r="J51" s="61">
        <f t="shared" si="0"/>
        <v>49577.43</v>
      </c>
      <c r="K51" s="28">
        <v>0.03</v>
      </c>
    </row>
    <row r="52" spans="1:11" ht="45" x14ac:dyDescent="0.25">
      <c r="A52" s="2" t="s">
        <v>43</v>
      </c>
      <c r="B52" s="2" t="s">
        <v>58</v>
      </c>
      <c r="C52" s="18" t="s">
        <v>121</v>
      </c>
      <c r="D52" s="2" t="s">
        <v>174</v>
      </c>
      <c r="E52" s="2" t="s">
        <v>63</v>
      </c>
      <c r="F52" s="66">
        <v>450931</v>
      </c>
      <c r="G52" s="55" t="s">
        <v>23</v>
      </c>
      <c r="H52" s="55" t="s">
        <v>23</v>
      </c>
      <c r="I52" s="55" t="s">
        <v>23</v>
      </c>
      <c r="J52" s="2">
        <f t="shared" si="0"/>
        <v>13527.93</v>
      </c>
      <c r="K52" s="28">
        <v>0.03</v>
      </c>
    </row>
    <row r="53" spans="1:11" ht="45" x14ac:dyDescent="0.25">
      <c r="A53" s="2" t="s">
        <v>44</v>
      </c>
      <c r="B53" s="2" t="s">
        <v>58</v>
      </c>
      <c r="C53" s="18" t="s">
        <v>121</v>
      </c>
      <c r="D53" s="2" t="s">
        <v>175</v>
      </c>
      <c r="E53" s="18" t="s">
        <v>95</v>
      </c>
      <c r="F53" s="66">
        <v>421257</v>
      </c>
      <c r="G53" s="55" t="s">
        <v>23</v>
      </c>
      <c r="H53" s="55" t="s">
        <v>23</v>
      </c>
      <c r="I53" s="55" t="s">
        <v>23</v>
      </c>
      <c r="J53" s="2">
        <f t="shared" si="0"/>
        <v>12637.71</v>
      </c>
      <c r="K53" s="28">
        <v>0.03</v>
      </c>
    </row>
    <row r="54" spans="1:11" ht="31.5" x14ac:dyDescent="0.25">
      <c r="A54" s="2" t="s">
        <v>45</v>
      </c>
      <c r="B54" s="2" t="s">
        <v>58</v>
      </c>
      <c r="C54" s="2" t="s">
        <v>126</v>
      </c>
      <c r="D54" s="2" t="s">
        <v>78</v>
      </c>
      <c r="E54" s="27" t="s">
        <v>164</v>
      </c>
      <c r="F54" s="70">
        <v>91737.38</v>
      </c>
      <c r="G54" s="55" t="s">
        <v>23</v>
      </c>
      <c r="H54" s="55" t="s">
        <v>23</v>
      </c>
      <c r="I54" s="55" t="s">
        <v>23</v>
      </c>
      <c r="J54" s="2">
        <v>2752.12</v>
      </c>
      <c r="K54" s="28">
        <v>0.03</v>
      </c>
    </row>
    <row r="55" spans="1:11" ht="26.25" customHeight="1" x14ac:dyDescent="0.25">
      <c r="A55" s="2" t="s">
        <v>46</v>
      </c>
      <c r="B55" s="2" t="s">
        <v>58</v>
      </c>
      <c r="C55" s="2" t="s">
        <v>108</v>
      </c>
      <c r="D55" s="2" t="s">
        <v>77</v>
      </c>
      <c r="E55" s="27" t="s">
        <v>74</v>
      </c>
      <c r="F55" s="64">
        <v>859129.62</v>
      </c>
      <c r="G55" s="74" t="s">
        <v>23</v>
      </c>
      <c r="H55" s="74" t="s">
        <v>23</v>
      </c>
      <c r="I55" s="74" t="s">
        <v>23</v>
      </c>
      <c r="J55" s="2">
        <f t="shared" ref="J55:J65" si="1">F55*0.03</f>
        <v>25773.888599999998</v>
      </c>
      <c r="K55" s="28">
        <v>0.03</v>
      </c>
    </row>
    <row r="56" spans="1:11" ht="45" customHeight="1" x14ac:dyDescent="0.25">
      <c r="A56" s="2" t="s">
        <v>47</v>
      </c>
      <c r="B56" s="2" t="s">
        <v>58</v>
      </c>
      <c r="C56" s="18" t="s">
        <v>137</v>
      </c>
      <c r="D56" s="2" t="s">
        <v>138</v>
      </c>
      <c r="E56" s="27" t="s">
        <v>165</v>
      </c>
      <c r="F56" s="67">
        <v>900491</v>
      </c>
      <c r="G56" s="74" t="s">
        <v>23</v>
      </c>
      <c r="H56" s="74" t="s">
        <v>23</v>
      </c>
      <c r="I56" s="74" t="s">
        <v>23</v>
      </c>
      <c r="J56" s="2">
        <f t="shared" si="1"/>
        <v>27014.73</v>
      </c>
      <c r="K56" s="28">
        <v>0.03</v>
      </c>
    </row>
    <row r="57" spans="1:11" ht="45" customHeight="1" x14ac:dyDescent="0.25">
      <c r="A57" s="2" t="s">
        <v>48</v>
      </c>
      <c r="B57" s="2" t="s">
        <v>58</v>
      </c>
      <c r="C57" s="18" t="s">
        <v>139</v>
      </c>
      <c r="D57" s="2" t="s">
        <v>132</v>
      </c>
      <c r="E57" s="27" t="s">
        <v>140</v>
      </c>
      <c r="F57" s="64">
        <v>1023079</v>
      </c>
      <c r="G57" s="74" t="s">
        <v>23</v>
      </c>
      <c r="H57" s="74" t="s">
        <v>23</v>
      </c>
      <c r="I57" s="74" t="s">
        <v>23</v>
      </c>
      <c r="J57" s="2">
        <f t="shared" si="1"/>
        <v>30692.37</v>
      </c>
      <c r="K57" s="28">
        <v>0.03</v>
      </c>
    </row>
    <row r="58" spans="1:11" ht="45" customHeight="1" x14ac:dyDescent="0.25">
      <c r="A58" s="2" t="s">
        <v>49</v>
      </c>
      <c r="B58" s="2" t="s">
        <v>58</v>
      </c>
      <c r="C58" s="18" t="s">
        <v>139</v>
      </c>
      <c r="D58" s="18" t="s">
        <v>141</v>
      </c>
      <c r="E58" s="27" t="s">
        <v>142</v>
      </c>
      <c r="F58" s="64">
        <v>864165</v>
      </c>
      <c r="G58" s="74" t="s">
        <v>23</v>
      </c>
      <c r="H58" s="74" t="s">
        <v>23</v>
      </c>
      <c r="I58" s="74" t="s">
        <v>23</v>
      </c>
      <c r="J58" s="2">
        <f t="shared" si="1"/>
        <v>25924.95</v>
      </c>
      <c r="K58" s="28">
        <v>0.03</v>
      </c>
    </row>
    <row r="59" spans="1:11" ht="63" x14ac:dyDescent="0.25">
      <c r="A59" s="2" t="s">
        <v>50</v>
      </c>
      <c r="B59" s="2" t="s">
        <v>58</v>
      </c>
      <c r="C59" s="18" t="s">
        <v>133</v>
      </c>
      <c r="D59" s="18" t="s">
        <v>143</v>
      </c>
      <c r="E59" s="27" t="s">
        <v>144</v>
      </c>
      <c r="F59" s="64">
        <v>827713</v>
      </c>
      <c r="G59" s="74" t="s">
        <v>23</v>
      </c>
      <c r="H59" s="74" t="s">
        <v>23</v>
      </c>
      <c r="I59" s="74" t="s">
        <v>23</v>
      </c>
      <c r="J59" s="2">
        <f t="shared" si="1"/>
        <v>24831.39</v>
      </c>
      <c r="K59" s="28">
        <v>0.03</v>
      </c>
    </row>
    <row r="60" spans="1:11" ht="45" customHeight="1" x14ac:dyDescent="0.25">
      <c r="A60" s="2" t="s">
        <v>51</v>
      </c>
      <c r="B60" s="2" t="s">
        <v>58</v>
      </c>
      <c r="C60" s="18" t="s">
        <v>133</v>
      </c>
      <c r="D60" s="18" t="s">
        <v>136</v>
      </c>
      <c r="E60" s="27" t="s">
        <v>145</v>
      </c>
      <c r="F60" s="64">
        <v>129842</v>
      </c>
      <c r="G60" s="74" t="s">
        <v>23</v>
      </c>
      <c r="H60" s="74" t="s">
        <v>23</v>
      </c>
      <c r="I60" s="74" t="s">
        <v>23</v>
      </c>
      <c r="J60" s="2">
        <f t="shared" si="1"/>
        <v>3895.2599999999998</v>
      </c>
      <c r="K60" s="28">
        <v>0.03</v>
      </c>
    </row>
    <row r="61" spans="1:11" ht="45" customHeight="1" x14ac:dyDescent="0.25">
      <c r="A61" s="2" t="s">
        <v>52</v>
      </c>
      <c r="B61" s="2" t="s">
        <v>58</v>
      </c>
      <c r="C61" s="18" t="s">
        <v>133</v>
      </c>
      <c r="D61" s="18" t="s">
        <v>146</v>
      </c>
      <c r="E61" s="27" t="s">
        <v>145</v>
      </c>
      <c r="F61" s="64">
        <v>614808</v>
      </c>
      <c r="G61" s="74" t="s">
        <v>23</v>
      </c>
      <c r="H61" s="74" t="s">
        <v>23</v>
      </c>
      <c r="I61" s="74" t="s">
        <v>23</v>
      </c>
      <c r="J61" s="2">
        <f t="shared" si="1"/>
        <v>18444.239999999998</v>
      </c>
      <c r="K61" s="28">
        <v>0.03</v>
      </c>
    </row>
    <row r="62" spans="1:11" ht="45" x14ac:dyDescent="0.25">
      <c r="A62" s="2" t="s">
        <v>53</v>
      </c>
      <c r="B62" s="2" t="s">
        <v>58</v>
      </c>
      <c r="C62" s="18" t="s">
        <v>107</v>
      </c>
      <c r="D62" s="18" t="s">
        <v>147</v>
      </c>
      <c r="E62" s="27" t="s">
        <v>161</v>
      </c>
      <c r="F62" s="64">
        <v>134742</v>
      </c>
      <c r="G62" s="74" t="s">
        <v>23</v>
      </c>
      <c r="H62" s="74" t="s">
        <v>23</v>
      </c>
      <c r="I62" s="74" t="s">
        <v>23</v>
      </c>
      <c r="J62" s="2">
        <f t="shared" si="1"/>
        <v>4042.2599999999998</v>
      </c>
      <c r="K62" s="28">
        <v>0.03</v>
      </c>
    </row>
    <row r="63" spans="1:11" ht="78.75" x14ac:dyDescent="0.25">
      <c r="A63" s="2" t="s">
        <v>54</v>
      </c>
      <c r="B63" s="2" t="s">
        <v>58</v>
      </c>
      <c r="C63" s="18" t="s">
        <v>107</v>
      </c>
      <c r="D63" s="18" t="s">
        <v>168</v>
      </c>
      <c r="E63" s="27" t="s">
        <v>148</v>
      </c>
      <c r="F63" s="64">
        <v>301608</v>
      </c>
      <c r="G63" s="74" t="s">
        <v>23</v>
      </c>
      <c r="H63" s="74" t="s">
        <v>23</v>
      </c>
      <c r="I63" s="74" t="s">
        <v>23</v>
      </c>
      <c r="J63" s="2">
        <f t="shared" si="1"/>
        <v>9048.24</v>
      </c>
      <c r="K63" s="28">
        <v>0.03</v>
      </c>
    </row>
    <row r="64" spans="1:11" ht="107.25" customHeight="1" x14ac:dyDescent="0.25">
      <c r="A64" s="2" t="s">
        <v>55</v>
      </c>
      <c r="B64" s="2" t="s">
        <v>58</v>
      </c>
      <c r="C64" s="18" t="s">
        <v>116</v>
      </c>
      <c r="D64" s="18" t="s">
        <v>149</v>
      </c>
      <c r="E64" s="27" t="s">
        <v>166</v>
      </c>
      <c r="F64" s="64">
        <v>695117</v>
      </c>
      <c r="G64" s="74" t="s">
        <v>23</v>
      </c>
      <c r="H64" s="74" t="s">
        <v>23</v>
      </c>
      <c r="I64" s="74" t="s">
        <v>23</v>
      </c>
      <c r="J64" s="2">
        <f t="shared" si="1"/>
        <v>20853.509999999998</v>
      </c>
      <c r="K64" s="28">
        <v>0.03</v>
      </c>
    </row>
    <row r="65" spans="1:11" ht="45" x14ac:dyDescent="0.25">
      <c r="A65" s="2" t="s">
        <v>56</v>
      </c>
      <c r="B65" s="2" t="s">
        <v>58</v>
      </c>
      <c r="C65" s="18" t="s">
        <v>127</v>
      </c>
      <c r="D65" s="2" t="s">
        <v>102</v>
      </c>
      <c r="E65" s="2" t="s">
        <v>74</v>
      </c>
      <c r="F65" s="71">
        <v>192850.04</v>
      </c>
      <c r="G65" s="55" t="s">
        <v>23</v>
      </c>
      <c r="H65" s="55" t="s">
        <v>23</v>
      </c>
      <c r="I65" s="55" t="s">
        <v>23</v>
      </c>
      <c r="J65" s="2">
        <f t="shared" si="1"/>
        <v>5785.5011999999997</v>
      </c>
      <c r="K65" s="28">
        <v>0.03</v>
      </c>
    </row>
    <row r="66" spans="1:11" x14ac:dyDescent="0.25">
      <c r="A66" s="2"/>
      <c r="B66" s="2"/>
      <c r="C66" s="2"/>
      <c r="D66" s="2"/>
      <c r="E66" s="2"/>
      <c r="F66" s="72">
        <f>SUM(F42:F65)</f>
        <v>16359580.84</v>
      </c>
      <c r="G66" s="55" t="s">
        <v>23</v>
      </c>
      <c r="H66" s="55" t="s">
        <v>23</v>
      </c>
      <c r="I66" s="55" t="s">
        <v>23</v>
      </c>
      <c r="J66" s="2">
        <f>SUM(J42:J65)</f>
        <v>490787.4069</v>
      </c>
      <c r="K66" s="2"/>
    </row>
    <row r="67" spans="1:11" x14ac:dyDescent="0.25">
      <c r="A67" s="2" t="s">
        <v>21</v>
      </c>
      <c r="B67" s="2"/>
      <c r="C67" s="2"/>
      <c r="D67" s="2"/>
      <c r="E67" s="2"/>
      <c r="F67" s="37"/>
      <c r="G67" s="55" t="s">
        <v>23</v>
      </c>
      <c r="H67" s="55" t="s">
        <v>23</v>
      </c>
      <c r="I67" s="55" t="s">
        <v>23</v>
      </c>
      <c r="J67" s="2"/>
      <c r="K67" s="2"/>
    </row>
    <row r="68" spans="1:11" s="15" customFormat="1" x14ac:dyDescent="0.25">
      <c r="A68" s="5"/>
      <c r="G68" s="55" t="s">
        <v>23</v>
      </c>
      <c r="H68" s="55" t="s">
        <v>23</v>
      </c>
      <c r="I68" s="55" t="s">
        <v>23</v>
      </c>
      <c r="K68" s="4"/>
    </row>
    <row r="69" spans="1:11" x14ac:dyDescent="0.25">
      <c r="A69" s="2" t="s">
        <v>4</v>
      </c>
      <c r="B69" s="2"/>
      <c r="C69" s="2"/>
      <c r="D69" s="2"/>
      <c r="E69" s="56"/>
      <c r="F69" s="73">
        <f>SUM(F66,F39)</f>
        <v>30178487.410000004</v>
      </c>
      <c r="G69" s="55" t="s">
        <v>23</v>
      </c>
      <c r="H69" s="55" t="s">
        <v>23</v>
      </c>
      <c r="I69" s="55" t="s">
        <v>23</v>
      </c>
      <c r="J69" s="2"/>
      <c r="K69" s="2"/>
    </row>
    <row r="70" spans="1:11" x14ac:dyDescent="0.25">
      <c r="A70" s="2" t="s">
        <v>33</v>
      </c>
      <c r="B70" s="2"/>
      <c r="C70" s="2"/>
      <c r="D70" s="2"/>
      <c r="E70" s="2"/>
      <c r="F70" s="2"/>
      <c r="G70" s="55" t="s">
        <v>23</v>
      </c>
      <c r="H70" s="55" t="s">
        <v>23</v>
      </c>
      <c r="I70" s="55" t="s">
        <v>23</v>
      </c>
      <c r="J70" s="2"/>
      <c r="K70" s="2"/>
    </row>
    <row r="71" spans="1:11" ht="22.5" customHeight="1" x14ac:dyDescent="0.25">
      <c r="A71" s="2" t="s">
        <v>1</v>
      </c>
      <c r="B71" s="2" t="s">
        <v>58</v>
      </c>
      <c r="C71" s="61" t="s">
        <v>108</v>
      </c>
      <c r="D71" s="2" t="s">
        <v>152</v>
      </c>
      <c r="E71" s="2"/>
      <c r="F71" s="66">
        <f t="shared" ref="F71:F77" si="2">F13+F42</f>
        <v>500000</v>
      </c>
      <c r="G71" s="53" t="s">
        <v>23</v>
      </c>
      <c r="H71" s="53" t="s">
        <v>23</v>
      </c>
      <c r="I71" s="53" t="s">
        <v>23</v>
      </c>
      <c r="J71" s="2"/>
      <c r="K71" s="2"/>
    </row>
    <row r="72" spans="1:11" ht="28.5" customHeight="1" x14ac:dyDescent="0.25">
      <c r="A72" s="2" t="s">
        <v>2</v>
      </c>
      <c r="B72" s="2" t="s">
        <v>58</v>
      </c>
      <c r="C72" s="61" t="s">
        <v>109</v>
      </c>
      <c r="D72" s="2" t="s">
        <v>151</v>
      </c>
      <c r="E72" s="2"/>
      <c r="F72" s="66">
        <f t="shared" si="2"/>
        <v>1000000</v>
      </c>
      <c r="G72" s="55" t="s">
        <v>23</v>
      </c>
      <c r="H72" s="55" t="s">
        <v>23</v>
      </c>
      <c r="I72" s="55" t="s">
        <v>23</v>
      </c>
      <c r="J72" s="2"/>
      <c r="K72" s="2"/>
    </row>
    <row r="73" spans="1:11" ht="31.5" x14ac:dyDescent="0.25">
      <c r="A73" s="2" t="s">
        <v>3</v>
      </c>
      <c r="B73" s="2" t="s">
        <v>58</v>
      </c>
      <c r="C73" s="61" t="s">
        <v>110</v>
      </c>
      <c r="D73" s="20" t="s">
        <v>155</v>
      </c>
      <c r="E73" s="2"/>
      <c r="F73" s="66">
        <f t="shared" si="2"/>
        <v>3500000</v>
      </c>
      <c r="G73" s="55" t="s">
        <v>23</v>
      </c>
      <c r="H73" s="55" t="s">
        <v>23</v>
      </c>
      <c r="I73" s="55" t="s">
        <v>23</v>
      </c>
      <c r="J73" s="2"/>
      <c r="K73" s="2"/>
    </row>
    <row r="74" spans="1:11" ht="47.25" x14ac:dyDescent="0.25">
      <c r="A74" s="2" t="s">
        <v>36</v>
      </c>
      <c r="B74" s="2" t="s">
        <v>58</v>
      </c>
      <c r="C74" s="61" t="s">
        <v>111</v>
      </c>
      <c r="D74" s="22" t="s">
        <v>67</v>
      </c>
      <c r="E74" s="2"/>
      <c r="F74" s="66">
        <f t="shared" si="2"/>
        <v>1500000</v>
      </c>
      <c r="G74" s="55" t="s">
        <v>23</v>
      </c>
      <c r="H74" s="55" t="s">
        <v>23</v>
      </c>
      <c r="I74" s="55" t="s">
        <v>23</v>
      </c>
      <c r="J74" s="2"/>
      <c r="K74" s="2"/>
    </row>
    <row r="75" spans="1:11" ht="47.25" x14ac:dyDescent="0.25">
      <c r="A75" s="2" t="s">
        <v>37</v>
      </c>
      <c r="B75" s="2" t="s">
        <v>58</v>
      </c>
      <c r="C75" s="61" t="s">
        <v>110</v>
      </c>
      <c r="D75" s="22" t="s">
        <v>70</v>
      </c>
      <c r="E75" s="2"/>
      <c r="F75" s="66">
        <f t="shared" si="2"/>
        <v>1000000</v>
      </c>
      <c r="G75" s="55" t="s">
        <v>23</v>
      </c>
      <c r="H75" s="55" t="s">
        <v>23</v>
      </c>
      <c r="I75" s="55" t="s">
        <v>23</v>
      </c>
      <c r="J75" s="2"/>
      <c r="K75" s="2"/>
    </row>
    <row r="76" spans="1:11" ht="31.5" x14ac:dyDescent="0.25">
      <c r="A76" s="2" t="s">
        <v>38</v>
      </c>
      <c r="B76" s="2" t="s">
        <v>58</v>
      </c>
      <c r="C76" s="61" t="s">
        <v>110</v>
      </c>
      <c r="D76" s="22" t="s">
        <v>71</v>
      </c>
      <c r="E76" s="2"/>
      <c r="F76" s="66">
        <f t="shared" si="2"/>
        <v>1000000</v>
      </c>
      <c r="G76" s="55" t="s">
        <v>23</v>
      </c>
      <c r="H76" s="55" t="s">
        <v>23</v>
      </c>
      <c r="I76" s="55" t="s">
        <v>23</v>
      </c>
      <c r="J76" s="2"/>
      <c r="K76" s="2"/>
    </row>
    <row r="77" spans="1:11" ht="34.5" customHeight="1" x14ac:dyDescent="0.25">
      <c r="A77" s="2" t="s">
        <v>39</v>
      </c>
      <c r="B77" s="2" t="s">
        <v>58</v>
      </c>
      <c r="C77" s="61" t="s">
        <v>108</v>
      </c>
      <c r="D77" s="22" t="s">
        <v>73</v>
      </c>
      <c r="E77" s="2"/>
      <c r="F77" s="66">
        <f t="shared" si="2"/>
        <v>1000000</v>
      </c>
      <c r="G77" s="55" t="s">
        <v>23</v>
      </c>
      <c r="H77" s="55" t="s">
        <v>23</v>
      </c>
      <c r="I77" s="55" t="s">
        <v>23</v>
      </c>
      <c r="J77" s="2"/>
      <c r="K77" s="2"/>
    </row>
    <row r="78" spans="1:11" ht="31.5" x14ac:dyDescent="0.25">
      <c r="A78" s="2" t="s">
        <v>40</v>
      </c>
      <c r="B78" s="2" t="s">
        <v>58</v>
      </c>
      <c r="C78" s="61" t="s">
        <v>112</v>
      </c>
      <c r="D78" s="22" t="s">
        <v>75</v>
      </c>
      <c r="E78" s="2"/>
      <c r="F78" s="66">
        <f>F20</f>
        <v>2500000</v>
      </c>
      <c r="G78" s="55" t="s">
        <v>23</v>
      </c>
      <c r="H78" s="55" t="s">
        <v>23</v>
      </c>
      <c r="I78" s="55" t="s">
        <v>23</v>
      </c>
      <c r="J78" s="2"/>
      <c r="K78" s="2"/>
    </row>
    <row r="79" spans="1:11" ht="31.5" x14ac:dyDescent="0.25">
      <c r="A79" s="2" t="s">
        <v>41</v>
      </c>
      <c r="B79" s="2" t="s">
        <v>58</v>
      </c>
      <c r="C79" s="61" t="s">
        <v>108</v>
      </c>
      <c r="D79" s="19" t="s">
        <v>153</v>
      </c>
      <c r="E79" s="2"/>
      <c r="F79" s="66">
        <f>F21</f>
        <v>500000</v>
      </c>
      <c r="G79" s="55" t="s">
        <v>23</v>
      </c>
      <c r="H79" s="55" t="s">
        <v>23</v>
      </c>
      <c r="I79" s="55" t="s">
        <v>23</v>
      </c>
      <c r="J79" s="2"/>
      <c r="K79" s="2"/>
    </row>
    <row r="80" spans="1:11" ht="30" x14ac:dyDescent="0.25">
      <c r="A80" s="2" t="s">
        <v>42</v>
      </c>
      <c r="B80" s="2" t="s">
        <v>58</v>
      </c>
      <c r="C80" s="2" t="s">
        <v>126</v>
      </c>
      <c r="D80" s="18" t="s">
        <v>156</v>
      </c>
      <c r="E80" s="2"/>
      <c r="F80" s="66">
        <f>F54+F22</f>
        <v>500000</v>
      </c>
      <c r="G80" s="55" t="s">
        <v>23</v>
      </c>
      <c r="H80" s="55" t="s">
        <v>23</v>
      </c>
      <c r="I80" s="55" t="s">
        <v>23</v>
      </c>
      <c r="J80" s="2"/>
      <c r="K80" s="2"/>
    </row>
    <row r="81" spans="1:11" ht="45" x14ac:dyDescent="0.25">
      <c r="A81" s="2" t="s">
        <v>43</v>
      </c>
      <c r="B81" s="2" t="s">
        <v>58</v>
      </c>
      <c r="C81" s="18" t="s">
        <v>106</v>
      </c>
      <c r="D81" s="22" t="s">
        <v>176</v>
      </c>
      <c r="E81" s="2"/>
      <c r="F81" s="66">
        <f>F23+F49</f>
        <v>500000</v>
      </c>
      <c r="G81" s="55" t="s">
        <v>23</v>
      </c>
      <c r="H81" s="55" t="s">
        <v>23</v>
      </c>
      <c r="I81" s="55" t="s">
        <v>23</v>
      </c>
      <c r="J81" s="2"/>
      <c r="K81" s="2"/>
    </row>
    <row r="82" spans="1:11" ht="45" x14ac:dyDescent="0.25">
      <c r="A82" s="2" t="s">
        <v>44</v>
      </c>
      <c r="B82" s="2" t="s">
        <v>58</v>
      </c>
      <c r="C82" s="18" t="s">
        <v>115</v>
      </c>
      <c r="D82" s="22" t="s">
        <v>157</v>
      </c>
      <c r="E82" s="2"/>
      <c r="F82" s="66">
        <f>F24+F52</f>
        <v>1000000</v>
      </c>
      <c r="G82" s="55" t="s">
        <v>23</v>
      </c>
      <c r="H82" s="55" t="s">
        <v>23</v>
      </c>
      <c r="I82" s="55" t="s">
        <v>23</v>
      </c>
      <c r="J82" s="2"/>
      <c r="K82" s="2"/>
    </row>
    <row r="83" spans="1:11" ht="45" x14ac:dyDescent="0.25">
      <c r="A83" s="2" t="s">
        <v>45</v>
      </c>
      <c r="B83" s="2" t="s">
        <v>58</v>
      </c>
      <c r="C83" s="18" t="s">
        <v>115</v>
      </c>
      <c r="D83" s="22" t="s">
        <v>158</v>
      </c>
      <c r="E83" s="2"/>
      <c r="F83" s="66">
        <f>OLE_LINK41+OLE_LINK35</f>
        <v>1000000</v>
      </c>
      <c r="G83" s="55" t="s">
        <v>23</v>
      </c>
      <c r="H83" s="55" t="s">
        <v>23</v>
      </c>
      <c r="I83" s="55" t="s">
        <v>23</v>
      </c>
      <c r="J83" s="2"/>
      <c r="K83" s="2"/>
    </row>
    <row r="84" spans="1:11" ht="63" x14ac:dyDescent="0.25">
      <c r="A84" s="2" t="s">
        <v>46</v>
      </c>
      <c r="B84" s="2" t="s">
        <v>58</v>
      </c>
      <c r="C84" s="18" t="s">
        <v>116</v>
      </c>
      <c r="D84" s="23" t="s">
        <v>177</v>
      </c>
      <c r="E84" s="2"/>
      <c r="F84" s="66">
        <f>F26+F51</f>
        <v>3500000</v>
      </c>
      <c r="G84" s="55" t="s">
        <v>23</v>
      </c>
      <c r="H84" s="55" t="s">
        <v>23</v>
      </c>
      <c r="I84" s="55" t="s">
        <v>23</v>
      </c>
      <c r="J84" s="2"/>
      <c r="K84" s="2"/>
    </row>
    <row r="85" spans="1:11" ht="47.25" x14ac:dyDescent="0.25">
      <c r="A85" s="2" t="s">
        <v>47</v>
      </c>
      <c r="B85" s="2" t="s">
        <v>58</v>
      </c>
      <c r="C85" s="18" t="s">
        <v>117</v>
      </c>
      <c r="D85" s="24" t="s">
        <v>159</v>
      </c>
      <c r="E85" s="2"/>
      <c r="F85" s="66">
        <f>F27+F50</f>
        <v>1500000</v>
      </c>
      <c r="G85" s="55" t="s">
        <v>23</v>
      </c>
      <c r="H85" s="55" t="s">
        <v>23</v>
      </c>
      <c r="I85" s="55" t="s">
        <v>23</v>
      </c>
      <c r="J85" s="2"/>
      <c r="K85" s="2"/>
    </row>
    <row r="86" spans="1:11" ht="30.75" customHeight="1" x14ac:dyDescent="0.25">
      <c r="A86" s="2" t="s">
        <v>48</v>
      </c>
      <c r="B86" s="2" t="s">
        <v>58</v>
      </c>
      <c r="C86" s="18" t="s">
        <v>108</v>
      </c>
      <c r="D86" s="24" t="s">
        <v>77</v>
      </c>
      <c r="E86" s="2"/>
      <c r="F86" s="66">
        <v>1000000</v>
      </c>
      <c r="G86" s="74" t="s">
        <v>23</v>
      </c>
      <c r="H86" s="74" t="s">
        <v>23</v>
      </c>
      <c r="I86" s="74" t="s">
        <v>23</v>
      </c>
      <c r="J86" s="2"/>
      <c r="K86" s="2"/>
    </row>
    <row r="87" spans="1:11" ht="45" x14ac:dyDescent="0.25">
      <c r="A87" s="2" t="s">
        <v>49</v>
      </c>
      <c r="B87" s="2" t="s">
        <v>58</v>
      </c>
      <c r="C87" s="18" t="s">
        <v>137</v>
      </c>
      <c r="D87" s="24" t="s">
        <v>138</v>
      </c>
      <c r="E87" s="2"/>
      <c r="F87" s="66">
        <v>1000000</v>
      </c>
      <c r="G87" s="74" t="s">
        <v>23</v>
      </c>
      <c r="H87" s="74" t="s">
        <v>23</v>
      </c>
      <c r="I87" s="74" t="s">
        <v>23</v>
      </c>
      <c r="J87" s="2"/>
      <c r="K87" s="2"/>
    </row>
    <row r="88" spans="1:11" ht="45" x14ac:dyDescent="0.25">
      <c r="A88" s="2" t="s">
        <v>50</v>
      </c>
      <c r="B88" s="2" t="s">
        <v>58</v>
      </c>
      <c r="C88" s="18" t="s">
        <v>131</v>
      </c>
      <c r="D88" s="24" t="s">
        <v>132</v>
      </c>
      <c r="E88" s="2"/>
      <c r="F88" s="66">
        <v>1066000</v>
      </c>
      <c r="G88" s="74" t="s">
        <v>23</v>
      </c>
      <c r="H88" s="74" t="s">
        <v>23</v>
      </c>
      <c r="I88" s="74" t="s">
        <v>23</v>
      </c>
      <c r="J88" s="2"/>
      <c r="K88" s="2"/>
    </row>
    <row r="89" spans="1:11" ht="47.25" x14ac:dyDescent="0.25">
      <c r="A89" s="2" t="s">
        <v>51</v>
      </c>
      <c r="B89" s="2" t="s">
        <v>58</v>
      </c>
      <c r="C89" s="18" t="s">
        <v>131</v>
      </c>
      <c r="D89" s="24" t="s">
        <v>141</v>
      </c>
      <c r="E89" s="2"/>
      <c r="F89" s="66">
        <v>1000000</v>
      </c>
      <c r="G89" s="74" t="s">
        <v>23</v>
      </c>
      <c r="H89" s="74" t="s">
        <v>23</v>
      </c>
      <c r="I89" s="74" t="s">
        <v>23</v>
      </c>
      <c r="J89" s="2"/>
      <c r="K89" s="2"/>
    </row>
    <row r="90" spans="1:11" ht="47.25" x14ac:dyDescent="0.25">
      <c r="A90" s="2" t="s">
        <v>52</v>
      </c>
      <c r="B90" s="2" t="s">
        <v>58</v>
      </c>
      <c r="C90" s="18" t="s">
        <v>133</v>
      </c>
      <c r="D90" s="24" t="s">
        <v>143</v>
      </c>
      <c r="E90" s="2"/>
      <c r="F90" s="66">
        <v>1000000</v>
      </c>
      <c r="G90" s="74" t="s">
        <v>23</v>
      </c>
      <c r="H90" s="74" t="s">
        <v>23</v>
      </c>
      <c r="I90" s="74" t="s">
        <v>23</v>
      </c>
      <c r="J90" s="2"/>
      <c r="K90" s="2"/>
    </row>
    <row r="91" spans="1:11" ht="47.25" x14ac:dyDescent="0.25">
      <c r="A91" s="2" t="s">
        <v>53</v>
      </c>
      <c r="B91" s="2" t="s">
        <v>58</v>
      </c>
      <c r="C91" s="18" t="s">
        <v>133</v>
      </c>
      <c r="D91" s="24" t="s">
        <v>146</v>
      </c>
      <c r="E91" s="2"/>
      <c r="F91" s="66">
        <v>1000000</v>
      </c>
      <c r="G91" s="74" t="s">
        <v>23</v>
      </c>
      <c r="H91" s="74" t="s">
        <v>23</v>
      </c>
      <c r="I91" s="74" t="s">
        <v>23</v>
      </c>
      <c r="J91" s="2"/>
      <c r="K91" s="2"/>
    </row>
    <row r="92" spans="1:11" ht="45" x14ac:dyDescent="0.25">
      <c r="A92" s="2" t="s">
        <v>54</v>
      </c>
      <c r="B92" s="2" t="s">
        <v>58</v>
      </c>
      <c r="C92" s="18" t="s">
        <v>133</v>
      </c>
      <c r="D92" s="24" t="s">
        <v>136</v>
      </c>
      <c r="E92" s="2"/>
      <c r="F92" s="66">
        <v>500000</v>
      </c>
      <c r="G92" s="74" t="s">
        <v>23</v>
      </c>
      <c r="H92" s="74" t="s">
        <v>23</v>
      </c>
      <c r="I92" s="74" t="s">
        <v>23</v>
      </c>
      <c r="J92" s="2"/>
      <c r="K92" s="2"/>
    </row>
    <row r="93" spans="1:11" ht="45" x14ac:dyDescent="0.25">
      <c r="A93" s="2" t="s">
        <v>55</v>
      </c>
      <c r="B93" s="2" t="s">
        <v>58</v>
      </c>
      <c r="C93" s="18" t="s">
        <v>133</v>
      </c>
      <c r="D93" s="24" t="s">
        <v>178</v>
      </c>
      <c r="E93" s="2"/>
      <c r="F93" s="66">
        <v>213847</v>
      </c>
      <c r="G93" s="74" t="s">
        <v>23</v>
      </c>
      <c r="H93" s="74" t="s">
        <v>23</v>
      </c>
      <c r="I93" s="74" t="s">
        <v>23</v>
      </c>
      <c r="J93" s="2"/>
      <c r="K93" s="2"/>
    </row>
    <row r="94" spans="1:11" ht="45" x14ac:dyDescent="0.25">
      <c r="A94" s="2" t="s">
        <v>56</v>
      </c>
      <c r="B94" s="2" t="s">
        <v>58</v>
      </c>
      <c r="C94" s="18" t="s">
        <v>133</v>
      </c>
      <c r="D94" s="24" t="s">
        <v>179</v>
      </c>
      <c r="E94" s="2"/>
      <c r="F94" s="66">
        <v>786153</v>
      </c>
      <c r="G94" s="74" t="s">
        <v>23</v>
      </c>
      <c r="H94" s="74" t="s">
        <v>23</v>
      </c>
      <c r="I94" s="74" t="s">
        <v>23</v>
      </c>
      <c r="J94" s="2"/>
      <c r="K94" s="2"/>
    </row>
    <row r="95" spans="1:11" ht="45" x14ac:dyDescent="0.25">
      <c r="A95" s="2" t="s">
        <v>57</v>
      </c>
      <c r="B95" s="2" t="s">
        <v>58</v>
      </c>
      <c r="C95" s="18" t="s">
        <v>127</v>
      </c>
      <c r="D95" s="2" t="s">
        <v>102</v>
      </c>
      <c r="E95" s="2"/>
      <c r="F95" s="66">
        <f>F65+F38</f>
        <v>1019369.92</v>
      </c>
      <c r="G95" s="55" t="s">
        <v>23</v>
      </c>
      <c r="H95" s="55" t="s">
        <v>23</v>
      </c>
      <c r="I95" s="55" t="s">
        <v>23</v>
      </c>
      <c r="J95" s="2"/>
      <c r="K95" s="2"/>
    </row>
    <row r="96" spans="1:11" ht="45" x14ac:dyDescent="0.25">
      <c r="A96" s="2" t="s">
        <v>125</v>
      </c>
      <c r="B96" s="2" t="s">
        <v>58</v>
      </c>
      <c r="C96" s="18" t="s">
        <v>116</v>
      </c>
      <c r="D96" s="18" t="s">
        <v>149</v>
      </c>
      <c r="E96" s="2"/>
      <c r="F96" s="45">
        <v>1000000</v>
      </c>
      <c r="G96" s="55" t="s">
        <v>23</v>
      </c>
      <c r="H96" s="55" t="s">
        <v>23</v>
      </c>
      <c r="I96" s="55" t="s">
        <v>23</v>
      </c>
      <c r="J96" s="2"/>
      <c r="K96" s="2"/>
    </row>
    <row r="97" spans="6:11" x14ac:dyDescent="0.25">
      <c r="F97" s="15"/>
      <c r="G97" s="62"/>
      <c r="H97" s="62"/>
      <c r="I97" s="62"/>
      <c r="J97" s="15"/>
      <c r="K97" s="15"/>
    </row>
    <row r="100" spans="6:11" ht="36.75" customHeight="1" x14ac:dyDescent="0.25">
      <c r="K100" s="16"/>
    </row>
  </sheetData>
  <mergeCells count="16">
    <mergeCell ref="F1:K1"/>
    <mergeCell ref="F2:K2"/>
    <mergeCell ref="F3:K3"/>
    <mergeCell ref="F4:K4"/>
    <mergeCell ref="I9:I10"/>
    <mergeCell ref="J9:K9"/>
    <mergeCell ref="A6:K6"/>
    <mergeCell ref="A8:A10"/>
    <mergeCell ref="B8:B10"/>
    <mergeCell ref="C8:C10"/>
    <mergeCell ref="D8:D10"/>
    <mergeCell ref="E8:E10"/>
    <mergeCell ref="F8:F10"/>
    <mergeCell ref="G8:K8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G14" sqref="G14"/>
    </sheetView>
  </sheetViews>
  <sheetFormatPr defaultRowHeight="15" x14ac:dyDescent="0.25"/>
  <cols>
    <col min="1" max="1" width="9.140625" style="1"/>
    <col min="2" max="2" width="18.7109375" style="1" customWidth="1"/>
    <col min="3" max="3" width="27.28515625" style="1" customWidth="1"/>
    <col min="4" max="4" width="12.28515625" style="1" customWidth="1"/>
    <col min="5" max="5" width="13.42578125" style="1" customWidth="1"/>
    <col min="6" max="6" width="13" style="1" customWidth="1"/>
    <col min="7" max="7" width="15.140625" style="1" customWidth="1"/>
    <col min="8" max="8" width="13.5703125" style="1" customWidth="1"/>
    <col min="9" max="16384" width="9.140625" style="1"/>
  </cols>
  <sheetData>
    <row r="1" spans="1:8" x14ac:dyDescent="0.25">
      <c r="A1" s="3" t="s">
        <v>27</v>
      </c>
      <c r="B1" s="3"/>
      <c r="C1" s="3"/>
      <c r="G1" s="1" t="s">
        <v>17</v>
      </c>
    </row>
    <row r="2" spans="1:8" x14ac:dyDescent="0.25">
      <c r="G2" s="1" t="s">
        <v>18</v>
      </c>
    </row>
    <row r="3" spans="1:8" x14ac:dyDescent="0.25">
      <c r="H3" s="16" t="s">
        <v>104</v>
      </c>
    </row>
    <row r="8" spans="1:8" ht="36" customHeight="1" x14ac:dyDescent="0.25">
      <c r="A8" s="77" t="s">
        <v>31</v>
      </c>
      <c r="B8" s="77"/>
      <c r="C8" s="77"/>
      <c r="D8" s="77"/>
      <c r="E8" s="77"/>
      <c r="F8" s="77"/>
      <c r="G8" s="77"/>
      <c r="H8" s="77"/>
    </row>
    <row r="10" spans="1:8" ht="19.5" customHeight="1" x14ac:dyDescent="0.25">
      <c r="A10" s="82" t="s">
        <v>0</v>
      </c>
      <c r="B10" s="82" t="s">
        <v>6</v>
      </c>
      <c r="C10" s="82" t="s">
        <v>29</v>
      </c>
      <c r="D10" s="82" t="s">
        <v>7</v>
      </c>
      <c r="E10" s="82" t="s">
        <v>8</v>
      </c>
      <c r="F10" s="82" t="s">
        <v>9</v>
      </c>
      <c r="G10" s="83" t="s">
        <v>10</v>
      </c>
      <c r="H10" s="83"/>
    </row>
    <row r="11" spans="1:8" ht="48.75" customHeight="1" x14ac:dyDescent="0.25">
      <c r="A11" s="82"/>
      <c r="B11" s="82"/>
      <c r="C11" s="82"/>
      <c r="D11" s="82"/>
      <c r="E11" s="82"/>
      <c r="F11" s="82"/>
      <c r="G11" s="82" t="s">
        <v>15</v>
      </c>
      <c r="H11" s="82" t="s">
        <v>14</v>
      </c>
    </row>
    <row r="12" spans="1:8" x14ac:dyDescent="0.25">
      <c r="A12" s="82"/>
      <c r="B12" s="82"/>
      <c r="C12" s="82"/>
      <c r="D12" s="82"/>
      <c r="E12" s="82"/>
      <c r="F12" s="82"/>
      <c r="G12" s="82"/>
      <c r="H12" s="82"/>
    </row>
    <row r="13" spans="1:8" x14ac:dyDescent="0.2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</row>
    <row r="14" spans="1:8" ht="135" x14ac:dyDescent="0.25">
      <c r="A14" s="2" t="s">
        <v>1</v>
      </c>
      <c r="B14" s="2" t="s">
        <v>58</v>
      </c>
      <c r="C14" s="18" t="s">
        <v>128</v>
      </c>
      <c r="D14" s="18" t="s">
        <v>180</v>
      </c>
      <c r="E14" s="18" t="s">
        <v>181</v>
      </c>
      <c r="F14" s="75">
        <v>19666400</v>
      </c>
      <c r="G14" s="6" t="s">
        <v>23</v>
      </c>
      <c r="H14" s="6" t="s">
        <v>23</v>
      </c>
    </row>
    <row r="15" spans="1:8" x14ac:dyDescent="0.25">
      <c r="A15" s="2" t="s">
        <v>4</v>
      </c>
      <c r="B15" s="2"/>
      <c r="C15" s="2"/>
      <c r="D15" s="2"/>
      <c r="E15" s="2"/>
      <c r="F15" s="75">
        <v>19666400</v>
      </c>
      <c r="G15" s="6" t="s">
        <v>23</v>
      </c>
      <c r="H15" s="6" t="s">
        <v>23</v>
      </c>
    </row>
    <row r="17" spans="1:7" x14ac:dyDescent="0.25">
      <c r="A17" s="1" t="s">
        <v>24</v>
      </c>
    </row>
    <row r="18" spans="1:7" x14ac:dyDescent="0.25">
      <c r="A18" s="1" t="s">
        <v>30</v>
      </c>
    </row>
    <row r="21" spans="1:7" x14ac:dyDescent="0.25">
      <c r="B21" s="1" t="s">
        <v>28</v>
      </c>
      <c r="G21" s="1" t="s">
        <v>18</v>
      </c>
    </row>
  </sheetData>
  <mergeCells count="10">
    <mergeCell ref="A8:H8"/>
    <mergeCell ref="A10:A12"/>
    <mergeCell ref="B10:B12"/>
    <mergeCell ref="C10:C12"/>
    <mergeCell ref="D10:D12"/>
    <mergeCell ref="E10:E12"/>
    <mergeCell ref="F10:F12"/>
    <mergeCell ref="G10:H10"/>
    <mergeCell ref="G11:G12"/>
    <mergeCell ref="H11:H1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двор.терр.</vt:lpstr>
      <vt:lpstr>Метал.р-н дворы</vt:lpstr>
      <vt:lpstr>обществ.терр.</vt:lpstr>
      <vt:lpstr>двор.терр.!OLE_LINK1</vt:lpstr>
      <vt:lpstr>двор.терр.!OLE_LINK18</vt:lpstr>
      <vt:lpstr>двор.терр.!OLE_LINK27</vt:lpstr>
      <vt:lpstr>двор.терр.!OLE_LINK35</vt:lpstr>
      <vt:lpstr>'Метал.р-н дворы'!OLE_LINK35</vt:lpstr>
      <vt:lpstr>двор.терр.!OLE_LINK41</vt:lpstr>
      <vt:lpstr>'Метал.р-н дворы'!OLE_LINK41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2017-05-26T05:54:06Z</dcterms:modified>
</cp:coreProperties>
</file>